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2E954EDB-D275-4A5D-955E-03B02AEC6380}" xr6:coauthVersionLast="47" xr6:coauthVersionMax="47" xr10:uidLastSave="{00000000-0000-0000-0000-000000000000}"/>
  <bookViews>
    <workbookView xWindow="-120" yWindow="-120" windowWidth="24240" windowHeight="13020" tabRatio="821" firstSheet="2" activeTab="9" xr2:uid="{00000000-000D-0000-FFFF-FFFF00000000}"/>
  </bookViews>
  <sheets>
    <sheet name="HC EWA Request" sheetId="6" r:id="rId1"/>
    <sheet name="Chemical - Equipment" sheetId="4" r:id="rId2"/>
    <sheet name="Pumps" sheetId="5" r:id="rId3"/>
    <sheet name="DENJET CE40-1050" sheetId="10" r:id="rId4"/>
    <sheet name="DENJET CE40-800" sheetId="3" r:id="rId5"/>
    <sheet name="DENJET Hotbox 500 Bar" sheetId="11" r:id="rId6"/>
    <sheet name="NAVIJET 500" sheetId="12" r:id="rId7"/>
    <sheet name="Rustibus 1200" sheetId="9" r:id="rId8"/>
    <sheet name="Dasic - Jetstream D3000" sheetId="8" r:id="rId9"/>
    <sheet name="Dasic - Junior Bronze" sheetId="7" r:id="rId10"/>
  </sheets>
  <definedNames>
    <definedName name="_xlnm.Print_Area" localSheetId="1">'Chemical - Equipment'!$A$1:$K$97</definedName>
    <definedName name="_xlnm.Print_Area" localSheetId="3">'DENJET CE40-1050'!$A$1:$J$51</definedName>
    <definedName name="_xlnm.Print_Area" localSheetId="0">'HC EWA Request'!$A$1:$N$73</definedName>
    <definedName name="_xlnm.Print_Titles" localSheetId="6">'NAVIJET 500'!$1:$6</definedName>
    <definedName name="_xlnm.Print_Titles" localSheetId="2">Pumps!$1:$12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2" l="1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68" i="12"/>
  <c r="I67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2" i="12"/>
  <c r="I41" i="12"/>
  <c r="I40" i="12"/>
  <c r="I39" i="12"/>
  <c r="I38" i="12"/>
  <c r="I37" i="12"/>
  <c r="I36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J39" i="4" l="1"/>
  <c r="J40" i="4"/>
  <c r="J41" i="4"/>
  <c r="J42" i="4"/>
  <c r="J43" i="4"/>
  <c r="J44" i="4"/>
  <c r="J45" i="4"/>
  <c r="J38" i="4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11" i="11"/>
  <c r="G18" i="7"/>
  <c r="A21" i="1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20" i="11"/>
  <c r="A11" i="11"/>
  <c r="A12" i="11" s="1"/>
  <c r="A13" i="11" s="1"/>
  <c r="A14" i="11" s="1"/>
  <c r="A15" i="11" s="1"/>
  <c r="C5" i="12" l="1"/>
  <c r="I1" i="12"/>
  <c r="C1" i="12"/>
  <c r="C5" i="11"/>
  <c r="F1" i="11"/>
  <c r="C1" i="11"/>
  <c r="G28" i="7"/>
  <c r="G29" i="7"/>
  <c r="G30" i="7"/>
  <c r="G31" i="7"/>
  <c r="G32" i="7"/>
  <c r="G35" i="8"/>
  <c r="G33" i="8"/>
  <c r="G27" i="8"/>
  <c r="G28" i="8"/>
  <c r="G29" i="8"/>
  <c r="G30" i="8"/>
  <c r="G31" i="8"/>
  <c r="G32" i="8"/>
  <c r="G34" i="8"/>
  <c r="K38" i="4"/>
  <c r="K39" i="4"/>
  <c r="K40" i="4"/>
  <c r="K41" i="4"/>
  <c r="K42" i="4"/>
  <c r="K43" i="4"/>
  <c r="K44" i="4"/>
  <c r="K45" i="4"/>
  <c r="Q64" i="6"/>
  <c r="P64" i="6"/>
  <c r="P65" i="6"/>
  <c r="G19" i="7" l="1"/>
  <c r="G20" i="7"/>
  <c r="G21" i="7"/>
  <c r="G22" i="7"/>
  <c r="G23" i="7"/>
  <c r="G24" i="7"/>
  <c r="G25" i="7"/>
  <c r="G26" i="7"/>
  <c r="G27" i="7"/>
  <c r="G33" i="7"/>
  <c r="G34" i="7"/>
  <c r="B1" i="4" l="1"/>
  <c r="J21" i="4"/>
  <c r="J22" i="4"/>
  <c r="J23" i="4"/>
  <c r="J24" i="4"/>
  <c r="J25" i="4"/>
  <c r="N57" i="6"/>
  <c r="B5" i="7" l="1"/>
  <c r="H1" i="7"/>
  <c r="B1" i="7"/>
  <c r="B5" i="8"/>
  <c r="H1" i="8"/>
  <c r="B1" i="8"/>
  <c r="B5" i="9"/>
  <c r="H1" i="9"/>
  <c r="B1" i="9"/>
  <c r="B5" i="3"/>
  <c r="I1" i="3"/>
  <c r="B1" i="3"/>
  <c r="B5" i="10"/>
  <c r="I1" i="10"/>
  <c r="B1" i="10"/>
  <c r="H1" i="5"/>
  <c r="B1" i="5"/>
  <c r="B3" i="5"/>
  <c r="B3" i="4"/>
  <c r="J1" i="4"/>
  <c r="N40" i="6" l="1"/>
  <c r="J64" i="6" l="1"/>
  <c r="J93" i="4"/>
  <c r="K93" i="4" s="1"/>
  <c r="J92" i="4"/>
  <c r="K92" i="4" s="1"/>
  <c r="J90" i="4"/>
  <c r="K90" i="4" s="1"/>
  <c r="J89" i="4"/>
  <c r="K89" i="4" s="1"/>
  <c r="J88" i="4"/>
  <c r="K88" i="4" s="1"/>
  <c r="J86" i="4"/>
  <c r="K86" i="4" s="1"/>
  <c r="J85" i="4"/>
  <c r="K85" i="4" s="1"/>
  <c r="J84" i="4"/>
  <c r="K84" i="4" s="1"/>
  <c r="J83" i="4"/>
  <c r="K83" i="4" s="1"/>
  <c r="J82" i="4"/>
  <c r="K82" i="4" s="1"/>
  <c r="J81" i="4"/>
  <c r="K81" i="4" s="1"/>
  <c r="J80" i="4"/>
  <c r="K80" i="4" s="1"/>
  <c r="J79" i="4"/>
  <c r="K79" i="4" s="1"/>
  <c r="J77" i="4"/>
  <c r="K77" i="4" s="1"/>
  <c r="J76" i="4"/>
  <c r="K76" i="4" s="1"/>
  <c r="J75" i="4"/>
  <c r="K75" i="4" s="1"/>
  <c r="J74" i="4"/>
  <c r="K74" i="4" s="1"/>
  <c r="J73" i="4"/>
  <c r="K73" i="4" s="1"/>
  <c r="J72" i="4"/>
  <c r="K72" i="4" s="1"/>
  <c r="J71" i="4"/>
  <c r="K71" i="4" s="1"/>
  <c r="J70" i="4"/>
  <c r="K70" i="4" s="1"/>
  <c r="J69" i="4"/>
  <c r="K69" i="4" s="1"/>
  <c r="J68" i="4"/>
  <c r="K68" i="4" s="1"/>
  <c r="J67" i="4"/>
  <c r="K67" i="4" s="1"/>
  <c r="J64" i="4"/>
  <c r="K64" i="4" s="1"/>
  <c r="J63" i="4"/>
  <c r="K63" i="4" s="1"/>
  <c r="J62" i="4"/>
  <c r="K62" i="4" s="1"/>
  <c r="J61" i="4"/>
  <c r="K61" i="4" s="1"/>
  <c r="J60" i="4"/>
  <c r="K60" i="4" s="1"/>
  <c r="J58" i="4"/>
  <c r="K58" i="4" s="1"/>
  <c r="J57" i="4"/>
  <c r="K57" i="4" s="1"/>
  <c r="J56" i="4"/>
  <c r="K56" i="4" s="1"/>
  <c r="J54" i="4"/>
  <c r="K54" i="4" s="1"/>
  <c r="J52" i="4"/>
  <c r="K52" i="4" s="1"/>
  <c r="J51" i="4"/>
  <c r="K51" i="4" s="1"/>
  <c r="J50" i="4"/>
  <c r="K50" i="4" s="1"/>
  <c r="J49" i="4"/>
  <c r="K49" i="4" s="1"/>
  <c r="J48" i="4"/>
  <c r="K48" i="4" s="1"/>
  <c r="J47" i="4"/>
  <c r="K47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I52" i="5"/>
  <c r="H62" i="6"/>
  <c r="H61" i="6"/>
  <c r="F62" i="6"/>
  <c r="F61" i="6"/>
  <c r="H60" i="6"/>
  <c r="F60" i="6"/>
  <c r="D62" i="6"/>
  <c r="D61" i="6"/>
  <c r="D60" i="6"/>
  <c r="H59" i="6"/>
  <c r="H58" i="6"/>
  <c r="H57" i="6"/>
  <c r="H56" i="6"/>
  <c r="F59" i="6"/>
  <c r="F58" i="6"/>
  <c r="F57" i="6"/>
  <c r="F56" i="6"/>
  <c r="D59" i="6"/>
  <c r="D58" i="6"/>
  <c r="D57" i="6"/>
  <c r="D56" i="6"/>
  <c r="K22" i="4"/>
  <c r="L52" i="6" s="1"/>
  <c r="H52" i="6"/>
  <c r="F52" i="6"/>
  <c r="D52" i="6"/>
  <c r="J52" i="6" l="1"/>
  <c r="H47" i="6"/>
  <c r="F47" i="6"/>
  <c r="D47" i="6"/>
  <c r="H44" i="6"/>
  <c r="F44" i="6"/>
  <c r="D44" i="6"/>
  <c r="J16" i="4"/>
  <c r="K16" i="4" s="1"/>
  <c r="L47" i="6" s="1"/>
  <c r="J13" i="4"/>
  <c r="K13" i="4" s="1"/>
  <c r="L44" i="6" s="1"/>
  <c r="J30" i="4"/>
  <c r="J29" i="4"/>
  <c r="J28" i="4"/>
  <c r="J27" i="4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 l="1"/>
  <c r="K30" i="4"/>
  <c r="L59" i="6" s="1"/>
  <c r="J59" i="6"/>
  <c r="K27" i="4"/>
  <c r="L56" i="6" s="1"/>
  <c r="J56" i="6"/>
  <c r="K29" i="4"/>
  <c r="L58" i="6" s="1"/>
  <c r="J58" i="6"/>
  <c r="K28" i="4"/>
  <c r="L57" i="6" s="1"/>
  <c r="J57" i="6"/>
  <c r="J47" i="6"/>
  <c r="J44" i="6"/>
  <c r="H55" i="6"/>
  <c r="H54" i="6"/>
  <c r="H53" i="6"/>
  <c r="F55" i="6"/>
  <c r="F54" i="6"/>
  <c r="F53" i="6"/>
  <c r="H51" i="6"/>
  <c r="F51" i="6"/>
  <c r="D55" i="6"/>
  <c r="D54" i="6"/>
  <c r="D53" i="6"/>
  <c r="D51" i="6"/>
  <c r="K25" i="4"/>
  <c r="L55" i="6" s="1"/>
  <c r="K24" i="4"/>
  <c r="L54" i="6" s="1"/>
  <c r="K23" i="4"/>
  <c r="L53" i="6" s="1"/>
  <c r="K21" i="4"/>
  <c r="L51" i="6" s="1"/>
  <c r="L62" i="6" l="1"/>
  <c r="J62" i="6"/>
  <c r="L61" i="6"/>
  <c r="J61" i="6"/>
  <c r="L60" i="6"/>
  <c r="J60" i="6"/>
  <c r="J53" i="6"/>
  <c r="J55" i="6"/>
  <c r="J54" i="6"/>
  <c r="J51" i="6"/>
  <c r="D50" i="6" l="1"/>
  <c r="D49" i="6"/>
  <c r="D48" i="6"/>
  <c r="D46" i="6"/>
  <c r="D45" i="6"/>
  <c r="F50" i="6"/>
  <c r="F49" i="6"/>
  <c r="F48" i="6"/>
  <c r="F46" i="6"/>
  <c r="F45" i="6"/>
  <c r="H50" i="6"/>
  <c r="H49" i="6"/>
  <c r="H48" i="6"/>
  <c r="H46" i="6"/>
  <c r="H45" i="6"/>
  <c r="H43" i="6"/>
  <c r="F43" i="6"/>
  <c r="D43" i="6"/>
  <c r="J19" i="4"/>
  <c r="K19" i="4" s="1"/>
  <c r="L50" i="6" s="1"/>
  <c r="J18" i="4"/>
  <c r="J49" i="6" s="1"/>
  <c r="J17" i="4"/>
  <c r="J48" i="6" s="1"/>
  <c r="J15" i="4"/>
  <c r="K15" i="4" s="1"/>
  <c r="L46" i="6" s="1"/>
  <c r="J14" i="4"/>
  <c r="J45" i="6" s="1"/>
  <c r="J12" i="4"/>
  <c r="K12" i="4" s="1"/>
  <c r="L43" i="6" s="1"/>
  <c r="J43" i="6" l="1"/>
  <c r="K18" i="4"/>
  <c r="L49" i="6" s="1"/>
  <c r="J50" i="6"/>
  <c r="K14" i="4"/>
  <c r="L45" i="6" s="1"/>
  <c r="J46" i="6"/>
  <c r="K17" i="4"/>
  <c r="L48" i="6" s="1"/>
  <c r="G36" i="9" l="1"/>
  <c r="G35" i="9"/>
  <c r="G23" i="9"/>
  <c r="G22" i="9"/>
  <c r="G21" i="9"/>
  <c r="G20" i="9"/>
  <c r="G19" i="9"/>
  <c r="G18" i="9"/>
  <c r="G36" i="8"/>
  <c r="G26" i="8"/>
  <c r="G25" i="8"/>
  <c r="G24" i="8"/>
  <c r="G23" i="8"/>
  <c r="G22" i="8"/>
  <c r="G21" i="8"/>
  <c r="G20" i="8"/>
  <c r="G19" i="8"/>
  <c r="G18" i="8"/>
  <c r="I50" i="5" l="1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J52" i="3" l="1"/>
  <c r="J51" i="3"/>
  <c r="J50" i="3"/>
  <c r="J49" i="3"/>
  <c r="J48" i="3"/>
  <c r="J47" i="3"/>
  <c r="J46" i="3"/>
  <c r="J45" i="3"/>
  <c r="J44" i="3"/>
  <c r="J43" i="3"/>
  <c r="J42" i="3"/>
  <c r="J41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A80" i="4" l="1"/>
  <c r="A81" i="4" s="1"/>
  <c r="A82" i="4" s="1"/>
  <c r="A83" i="4" s="1"/>
  <c r="A84" i="4" s="1"/>
  <c r="A85" i="4" s="1"/>
  <c r="A86" i="4" s="1"/>
  <c r="A68" i="4"/>
  <c r="A69" i="4" s="1"/>
  <c r="A70" i="4" s="1"/>
  <c r="A71" i="4" s="1"/>
  <c r="A72" i="4" s="1"/>
  <c r="A73" i="4" s="1"/>
  <c r="A74" i="4" s="1"/>
  <c r="A75" i="4" s="1"/>
  <c r="A76" i="4" s="1"/>
  <c r="A77" i="4" s="1"/>
</calcChain>
</file>

<file path=xl/sharedStrings.xml><?xml version="1.0" encoding="utf-8"?>
<sst xmlns="http://schemas.openxmlformats.org/spreadsheetml/2006/main" count="1142" uniqueCount="731">
  <si>
    <r>
      <t xml:space="preserve">SAFETY, HEALTH, ENVIRONMENT AND QUALITY MANAGEMENT SYSTEM
</t>
    </r>
    <r>
      <rPr>
        <b/>
        <sz val="12"/>
        <rFont val="Arial"/>
        <family val="2"/>
      </rPr>
      <t xml:space="preserve">6.6.29 EWA FOR HOLD CLEANING
</t>
    </r>
    <r>
      <rPr>
        <i/>
        <sz val="12"/>
        <rFont val="Arial"/>
        <family val="2"/>
      </rPr>
      <t>REPORTING FORMS MANUAL</t>
    </r>
  </si>
  <si>
    <t>IVS KESTREL</t>
  </si>
  <si>
    <t>C200700</t>
  </si>
  <si>
    <t xml:space="preserve">VESSEL NAME: </t>
  </si>
  <si>
    <t xml:space="preserve">DATE: </t>
  </si>
  <si>
    <t>IVS KNOT</t>
  </si>
  <si>
    <t>C200550</t>
  </si>
  <si>
    <r>
      <t xml:space="preserve">PORT OF LOADING: </t>
    </r>
    <r>
      <rPr>
        <sz val="14"/>
        <color theme="1"/>
        <rFont val="Arial"/>
        <family val="2"/>
      </rPr>
      <t xml:space="preserve">                                          </t>
    </r>
  </si>
  <si>
    <t>IVS RAFFLES</t>
  </si>
  <si>
    <t>C200600</t>
  </si>
  <si>
    <t xml:space="preserve">PORT OF DISCHARGE: </t>
  </si>
  <si>
    <t>IVS KINGBIRD</t>
  </si>
  <si>
    <t>C200160</t>
  </si>
  <si>
    <t>VOY NO:</t>
  </si>
  <si>
    <t>IVS KINGLET</t>
  </si>
  <si>
    <t>C200620</t>
  </si>
  <si>
    <t>CARGO:</t>
  </si>
  <si>
    <t>IVS MERLION</t>
  </si>
  <si>
    <t>C200590</t>
  </si>
  <si>
    <t>IVS ORCHARD</t>
  </si>
  <si>
    <t>C200580</t>
  </si>
  <si>
    <t>HC EWA REQUEST</t>
  </si>
  <si>
    <t>IVS PHINDA</t>
  </si>
  <si>
    <t>C200710</t>
  </si>
  <si>
    <t>IVS SENTOSA</t>
  </si>
  <si>
    <t>C200540</t>
  </si>
  <si>
    <t>Port / Date</t>
  </si>
  <si>
    <t>Start / Finished</t>
  </si>
  <si>
    <t>Work Sketch and Details</t>
  </si>
  <si>
    <t>Tariff Amount
US $</t>
  </si>
  <si>
    <t>IVS SPARROWHAWK</t>
  </si>
  <si>
    <t>C200750</t>
  </si>
  <si>
    <t>No. of Crew Working</t>
  </si>
  <si>
    <t>IVS SUNBIRD</t>
  </si>
  <si>
    <t>C200780</t>
  </si>
  <si>
    <t>IVS THANDA</t>
  </si>
  <si>
    <t>C200720</t>
  </si>
  <si>
    <t>IVS TEMBE</t>
  </si>
  <si>
    <t>C200730</t>
  </si>
  <si>
    <t>IVS IBIS</t>
  </si>
  <si>
    <t>C200060</t>
  </si>
  <si>
    <t xml:space="preserve">IVS MAGPIE </t>
  </si>
  <si>
    <t>C200050</t>
  </si>
  <si>
    <t>IVS BOSCH HOEK</t>
  </si>
  <si>
    <t>C200770</t>
  </si>
  <si>
    <t>IVS HIRONO</t>
  </si>
  <si>
    <t>C200760</t>
  </si>
  <si>
    <t>IVS GLENEAGLES</t>
  </si>
  <si>
    <t>C200800</t>
  </si>
  <si>
    <t>IVS WENTWORTH</t>
  </si>
  <si>
    <t>IVS NORTH BERWICK</t>
  </si>
  <si>
    <t>C200810</t>
  </si>
  <si>
    <t>IVS SWINLEY FOREST</t>
  </si>
  <si>
    <t>C200790</t>
  </si>
  <si>
    <t>IVS PHOENIX</t>
  </si>
  <si>
    <t>C200860</t>
  </si>
  <si>
    <t>IVS OKUDOGO</t>
  </si>
  <si>
    <t>C200850</t>
  </si>
  <si>
    <t>IVS PRESTWICK</t>
  </si>
  <si>
    <t>C200840</t>
  </si>
  <si>
    <t>IVS PINEHURST</t>
  </si>
  <si>
    <t>C200870</t>
  </si>
  <si>
    <t>Total Amount</t>
  </si>
  <si>
    <t>HOLD CLEANING CHEMICALS</t>
  </si>
  <si>
    <t xml:space="preserve">BROUGHT FORWARD FM LAST MONTH :   </t>
  </si>
  <si>
    <t>CHEMICALS RECEIVED AS TOP UP</t>
  </si>
  <si>
    <t xml:space="preserve">CHEMICALS USED THIS TIME / VOY.     </t>
  </si>
  <si>
    <t xml:space="preserve">CARRIED FORWARD TO NEXT MONTH :     </t>
  </si>
  <si>
    <t>REQUIRED FOR SUPPLY</t>
  </si>
  <si>
    <t>EQUIPMENT USED DURING THIS CLEANING</t>
  </si>
  <si>
    <t>YES / NO</t>
  </si>
  <si>
    <t>Marichem  PCS</t>
  </si>
  <si>
    <t>SUPRS</t>
  </si>
  <si>
    <t>DENJET - HP UNITS</t>
  </si>
  <si>
    <t>HANDIES</t>
  </si>
  <si>
    <t xml:space="preserve">HOURS </t>
  </si>
  <si>
    <t>Foam Plus</t>
  </si>
  <si>
    <t>Preload 300</t>
  </si>
  <si>
    <t>DENJET - HOTBOX</t>
  </si>
  <si>
    <t>Rust Remover</t>
  </si>
  <si>
    <t xml:space="preserve">WORKING HOURS </t>
  </si>
  <si>
    <t>Alcaclean</t>
  </si>
  <si>
    <t>Cement Remover</t>
  </si>
  <si>
    <t>832108 </t>
  </si>
  <si>
    <t>Lime Cleaner - Marichem - 832117</t>
  </si>
  <si>
    <t>TELESCOPIC POLES</t>
  </si>
  <si>
    <t>Muriatic Acid (Alternative-Lime Cleaner)</t>
  </si>
  <si>
    <t>8 MTR - TELESCOPIC POLE</t>
  </si>
  <si>
    <t>Lime Powder</t>
  </si>
  <si>
    <t>Sugar</t>
  </si>
  <si>
    <t>16 MTR - TELESCOPIC POLE</t>
  </si>
  <si>
    <t>Milk Powder</t>
  </si>
  <si>
    <t>RMB Hold Bloc</t>
  </si>
  <si>
    <t>RUSTIBUS</t>
  </si>
  <si>
    <t>RMB Hold Wash</t>
  </si>
  <si>
    <t>RMB Bilge Concentrate</t>
  </si>
  <si>
    <t>RBM Application Set</t>
  </si>
  <si>
    <t xml:space="preserve">Aquatuff High Foam </t>
  </si>
  <si>
    <t>DASIC</t>
  </si>
  <si>
    <t xml:space="preserve">Slip Coat Plus </t>
  </si>
  <si>
    <t>Metal Brite HD</t>
  </si>
  <si>
    <t>ADDITIONAL COMMENTS / REMARKS
(If any)</t>
  </si>
  <si>
    <t>OFFICE USE</t>
  </si>
  <si>
    <t>USD</t>
  </si>
  <si>
    <t xml:space="preserve">CODE: Chemicals :                      </t>
  </si>
  <si>
    <t xml:space="preserve">AUTHORISED : </t>
  </si>
  <si>
    <t xml:space="preserve">Prepared By : </t>
  </si>
  <si>
    <t>Noted by :</t>
  </si>
  <si>
    <t xml:space="preserve">Signed :                                                                                                                                                                   </t>
  </si>
  <si>
    <t>Signed :</t>
  </si>
  <si>
    <t xml:space="preserve"> Chief Officer / Chief Engineer                                                                                                                                   </t>
  </si>
  <si>
    <t xml:space="preserve">Master : </t>
  </si>
  <si>
    <t xml:space="preserve">                                                                                          </t>
  </si>
  <si>
    <t>VESSEL :</t>
  </si>
  <si>
    <t>TYPE :</t>
  </si>
  <si>
    <t>DATE :</t>
  </si>
  <si>
    <t>SERIAL NO :</t>
  </si>
  <si>
    <t>MARICHEM - CARGO HOLD CLEANING EQUIP. REPORT - 1</t>
  </si>
  <si>
    <t>ITEM NO.</t>
  </si>
  <si>
    <t>DESCRIPTION</t>
  </si>
  <si>
    <t>PRODUCT CODE</t>
  </si>
  <si>
    <t>COMMENTS / REMARKS</t>
  </si>
  <si>
    <t>UNIT OF MEASUREMENT</t>
  </si>
  <si>
    <t>STD. REQMT.</t>
  </si>
  <si>
    <t>B/F FM LAST MONTH</t>
  </si>
  <si>
    <t>CHEMICALS  USED this VOY.</t>
  </si>
  <si>
    <t>CARRIED FORWARD TO NEXT MONTH</t>
  </si>
  <si>
    <t>A</t>
  </si>
  <si>
    <t>CHEMICALS</t>
  </si>
  <si>
    <t>HOLD CLEANING CHEMICALS - MARICHEM</t>
  </si>
  <si>
    <r>
      <t xml:space="preserve">Marichem PCS - 210 lts (After coal or pet coke)
</t>
    </r>
    <r>
      <rPr>
        <b/>
        <sz val="11"/>
        <color theme="1"/>
        <rFont val="Arial"/>
        <family val="2"/>
      </rPr>
      <t>Storage Life Span: 4 - 6 Months</t>
    </r>
  </si>
  <si>
    <t>832138 - 210 LTS</t>
  </si>
  <si>
    <t xml:space="preserve">Equivalent to Aquatuff </t>
  </si>
  <si>
    <t>For SUPRAS</t>
  </si>
  <si>
    <t>For HANDIES</t>
  </si>
  <si>
    <r>
      <t xml:space="preserve">Foam Plus - 5 lts (Foaming Additive, Combined with either Marichem PCS or Alcaclean HD)
</t>
    </r>
    <r>
      <rPr>
        <b/>
        <sz val="11"/>
        <color theme="1"/>
        <rFont val="Arial"/>
        <family val="2"/>
      </rPr>
      <t>Storage Life Span: About 7 years</t>
    </r>
  </si>
  <si>
    <t>830543 - 5 LTS</t>
  </si>
  <si>
    <t xml:space="preserve">Foam Plus-  You add 2-5 ltrs per 210 ltrs of Marichem PCS </t>
  </si>
  <si>
    <t>lts</t>
  </si>
  <si>
    <r>
      <t xml:space="preserve">Preload 300 - 210 LTS (Barrier before loading petcoke, sulphur and salt) 
</t>
    </r>
    <r>
      <rPr>
        <b/>
        <sz val="11"/>
        <color theme="1"/>
        <rFont val="Arial"/>
        <family val="2"/>
      </rPr>
      <t>Storage Life Span: About 7 years</t>
    </r>
  </si>
  <si>
    <t>922104 - 210 LTS</t>
  </si>
  <si>
    <t>Equivalent to Slip Coat Plus</t>
  </si>
  <si>
    <r>
      <t xml:space="preserve">Rust Remover - 210 lts - Total: 1050 lts (for rust surface , after steel loading)
</t>
    </r>
    <r>
      <rPr>
        <b/>
        <sz val="11"/>
        <color theme="1"/>
        <rFont val="Arial"/>
        <family val="2"/>
      </rPr>
      <t>Storage Life Span: About 7 years</t>
    </r>
  </si>
  <si>
    <t>832127 - 210 LTS</t>
  </si>
  <si>
    <t>Equivalent to Metal Brite</t>
  </si>
  <si>
    <r>
      <t xml:space="preserve">Alcaclean HD (Recommended for cleaning DRY coal)
</t>
    </r>
    <r>
      <rPr>
        <b/>
        <sz val="11"/>
        <color theme="1"/>
        <rFont val="Arial"/>
        <family val="2"/>
      </rPr>
      <t>Storage Life Span: About 7 years</t>
    </r>
  </si>
  <si>
    <t>Optional on Request</t>
  </si>
  <si>
    <t> 6</t>
  </si>
  <si>
    <r>
      <t xml:space="preserve">Ceement Remover (After loading cement and cement clinker)
</t>
    </r>
    <r>
      <rPr>
        <b/>
        <sz val="11"/>
        <color theme="1"/>
        <rFont val="Arial"/>
        <family val="2"/>
      </rPr>
      <t>Storage Life Span: About 7 years</t>
    </r>
  </si>
  <si>
    <t>LIME WASHING CHEMICALS</t>
  </si>
  <si>
    <r>
      <t>Lime Cleaner - Marichem</t>
    </r>
    <r>
      <rPr>
        <b/>
        <sz val="11"/>
        <rFont val="Arial"/>
        <family val="2"/>
      </rPr>
      <t xml:space="preserve"> (First Choice, Alternative if Muriatic acid not available)</t>
    </r>
  </si>
  <si>
    <t>Lts</t>
  </si>
  <si>
    <r>
      <t>Muriatic Acid</t>
    </r>
    <r>
      <rPr>
        <b/>
        <sz val="11"/>
        <rFont val="Arial"/>
        <family val="2"/>
      </rPr>
      <t xml:space="preserve"> (Alternative to Lime Cleaner - Marichem)</t>
    </r>
  </si>
  <si>
    <t>25 KG Bags</t>
  </si>
  <si>
    <t>Kg</t>
  </si>
  <si>
    <t>Sugar (Limewash)</t>
  </si>
  <si>
    <t>Milk Powder (Limewash)</t>
  </si>
  <si>
    <t>CHARTERERS SUPPLY</t>
  </si>
  <si>
    <t>RBM HoldBlock Concentrate</t>
  </si>
  <si>
    <t>BL-HB20C</t>
  </si>
  <si>
    <t>20 L</t>
  </si>
  <si>
    <t>RBM HoldWash-HD Concentrate</t>
  </si>
  <si>
    <t>HW-HD20C</t>
  </si>
  <si>
    <t>ML-BC18C</t>
  </si>
  <si>
    <t>18-19 L</t>
  </si>
  <si>
    <t xml:space="preserve">Lts </t>
  </si>
  <si>
    <t>AS-A036</t>
  </si>
  <si>
    <t>Set</t>
  </si>
  <si>
    <t>B</t>
  </si>
  <si>
    <t>EQUIPMENT</t>
  </si>
  <si>
    <t>B-1</t>
  </si>
  <si>
    <t>MCM-200 CHEMICAL APPLICATOR</t>
  </si>
  <si>
    <t>pcs</t>
  </si>
  <si>
    <t>DD Pump with connections in sst frane</t>
  </si>
  <si>
    <t>Suction Hose w/quick coupling 1/2", 10mtr Length-braided w/Filter</t>
  </si>
  <si>
    <t>801010-06</t>
  </si>
  <si>
    <t>Discharge Hose w/quick coupling 1/2", 50 mtr Length.</t>
  </si>
  <si>
    <t>801010-08</t>
  </si>
  <si>
    <t>One in use  / One as spare</t>
  </si>
  <si>
    <t>Air hose w/quick coupling 5"16, 25 mtr.</t>
  </si>
  <si>
    <t>801010-01</t>
  </si>
  <si>
    <t>Couplings</t>
  </si>
  <si>
    <t>included in hoses</t>
  </si>
  <si>
    <t xml:space="preserve">8 mtr Telescopic Pole Includes HP Hose Max 280 bar -Lance w Q Coupler - 3 Spray Noz - Fan </t>
  </si>
  <si>
    <t>Quick Nozzles / Coupling Nozzles - For Telescopic Poles ( 3 Pack Set)</t>
  </si>
  <si>
    <t>as spares</t>
  </si>
  <si>
    <t xml:space="preserve">16 MTR Telescopic Pole with :- </t>
  </si>
  <si>
    <t>801116/16</t>
  </si>
  <si>
    <t>Tripod Support</t>
  </si>
  <si>
    <t>801116/16-1</t>
  </si>
  <si>
    <t xml:space="preserve">Roller Sprayer </t>
  </si>
  <si>
    <t>801116/16-2</t>
  </si>
  <si>
    <t>Den-Jet Safety Valve - to be exchanged when using with the 16 MTR  telescopic pole</t>
  </si>
  <si>
    <t xml:space="preserve">To be pre- assembled with below </t>
  </si>
  <si>
    <t>SET</t>
  </si>
  <si>
    <t>Denjet - Unloader 350 bar</t>
  </si>
  <si>
    <t>Denjet - Nipple</t>
  </si>
  <si>
    <t>B-2</t>
  </si>
  <si>
    <t>CHEMICAL APPLICATOR  - MHCS-200</t>
  </si>
  <si>
    <t>Rolling Carrier</t>
  </si>
  <si>
    <t>included in 750200</t>
  </si>
  <si>
    <t>Rope Block</t>
  </si>
  <si>
    <t>Heaving Lines</t>
  </si>
  <si>
    <t>Spraying Pipes</t>
  </si>
  <si>
    <t>Tool Box</t>
  </si>
  <si>
    <t>B-3</t>
  </si>
  <si>
    <t>Water jet Gun</t>
  </si>
  <si>
    <t>B-4</t>
  </si>
  <si>
    <t>Submersible Pumps 2550, 2 1/2" Air Operated</t>
  </si>
  <si>
    <t>Slops Hose 2 1/2" Reinforced, 50 mtr Coil.</t>
  </si>
  <si>
    <t>Air Hose 5/16", 50 mtr Coil.</t>
  </si>
  <si>
    <t>B-5</t>
  </si>
  <si>
    <t>MARICHEM - PPE ITEMS</t>
  </si>
  <si>
    <t>Marichem Chemical Protective Suit - L</t>
  </si>
  <si>
    <t>Marichem Chemical Resistant Boots</t>
  </si>
  <si>
    <t>Marichem Chemical Resistant Gloves</t>
  </si>
  <si>
    <t>Marichem Chem. Protective Full Face Mask</t>
  </si>
  <si>
    <t>Filter Abek2P3Sl For Full &amp; Half Face Mask</t>
  </si>
  <si>
    <t>C</t>
  </si>
  <si>
    <t>HOLD CLEANING CONSUMABLE STORES</t>
  </si>
  <si>
    <t>TOOLS - HAND TOOLS</t>
  </si>
  <si>
    <t>Brooms - Synthetic Bristles</t>
  </si>
  <si>
    <t>510801 - Corn Handle</t>
  </si>
  <si>
    <t>each</t>
  </si>
  <si>
    <t xml:space="preserve">Brushes - Synthetic Bristles, Stiff </t>
  </si>
  <si>
    <t xml:space="preserve">Rubber Squeegees with long handles 1.5m </t>
  </si>
  <si>
    <t>XX7166</t>
  </si>
  <si>
    <t>Sponge Mops Complete</t>
  </si>
  <si>
    <t>XX0043</t>
  </si>
  <si>
    <t>Deck Scrapper W/Long Handle</t>
  </si>
  <si>
    <t>Hand Scrapers</t>
  </si>
  <si>
    <t>XC0040</t>
  </si>
  <si>
    <t>Shovel Square</t>
  </si>
  <si>
    <t>Cotton Rags</t>
  </si>
  <si>
    <t>kg</t>
  </si>
  <si>
    <t>Burlap</t>
  </si>
  <si>
    <t>rolls</t>
  </si>
  <si>
    <t>Sponge 20X100X150</t>
  </si>
  <si>
    <t>Punt Pole Alum. (Telescope) - 5.4 Mtrs/Lgth</t>
  </si>
  <si>
    <t>XX1540</t>
  </si>
  <si>
    <t>Extension Bar Alum.  3,6 Mtrs</t>
  </si>
  <si>
    <t>PROTECTIVE GEAR</t>
  </si>
  <si>
    <t>Chemical Suits ( Sizes: M=5 / L=3 / Xl=2) Includes Overall w/Hood C/W Brow Guard With Visor,Gloves &amp; Boots</t>
  </si>
  <si>
    <t>Respirators, Advantage 3121</t>
  </si>
  <si>
    <t>Cartridge For Adv 3121</t>
  </si>
  <si>
    <t>Safety Harness -  Accsafe Or Protekt - P50  (Supplied By Tech. Dept.)</t>
  </si>
  <si>
    <t>Ref. AB 150 01</t>
  </si>
  <si>
    <t>Rain Suits ( Sizes: M=3 / L=4 / Xl=3 / Xxl=2)</t>
  </si>
  <si>
    <t>Rubber Gloves</t>
  </si>
  <si>
    <t>pairs</t>
  </si>
  <si>
    <t>Gloves Cotton Working Non Slip Dots</t>
  </si>
  <si>
    <t>Boots, Rubber (3 X Ea Sizes : 25, 27, 29 &amp; 31cm)</t>
  </si>
  <si>
    <t>D</t>
  </si>
  <si>
    <t>Miscellaneous</t>
  </si>
  <si>
    <t>Aluminium Straight Ladders - 6.15 Mtrs</t>
  </si>
  <si>
    <t>Aluminium Extendable Ladders - 5.2 Mtrs</t>
  </si>
  <si>
    <t>Air Or Electric Deck Scaling Machine - 6" width</t>
  </si>
  <si>
    <t>E</t>
  </si>
  <si>
    <t>Marine Tape (Hatch Cover)</t>
  </si>
  <si>
    <t>Marine Hatch Cover Type 150m X 20mtrs</t>
  </si>
  <si>
    <t>Tar Remover (Removes Marine Tape / Ramnek Residue)</t>
  </si>
  <si>
    <t>NOTES / COMMENTS</t>
  </si>
  <si>
    <t xml:space="preserve">1. Type :   </t>
  </si>
  <si>
    <t>Commercial - 2150 ALUM</t>
  </si>
  <si>
    <t>Serial No. :</t>
  </si>
  <si>
    <t xml:space="preserve">2. Type :   </t>
  </si>
  <si>
    <t xml:space="preserve">3. Type :  </t>
  </si>
  <si>
    <t>Owners - 2150 ALUM</t>
  </si>
  <si>
    <t xml:space="preserve">4. Type :  </t>
  </si>
  <si>
    <t>Additional - 2150 ALUM</t>
  </si>
  <si>
    <t xml:space="preserve">5. Type :  </t>
  </si>
  <si>
    <t>Submersible - TYPS001</t>
  </si>
  <si>
    <t>6. Type :</t>
  </si>
  <si>
    <t>SOPEP</t>
  </si>
  <si>
    <t>QUARTERLY REPORT FOR PUMPS</t>
  </si>
  <si>
    <t>CONDITION</t>
  </si>
  <si>
    <t>ROB</t>
  </si>
  <si>
    <t>Required for Supply</t>
  </si>
  <si>
    <t>1.</t>
  </si>
  <si>
    <t>Double Diaphragm Pump 2150 Alu. Cap. 570 L/Min</t>
  </si>
  <si>
    <t>pc</t>
  </si>
  <si>
    <t>Fluid Kit F/Mod 2150 Alum - Dof-525 Dia /Balls / Seat. Spare Diaphragm</t>
  </si>
  <si>
    <t>Hose Nipples For 2150 Pump - 2 Pcs Ss.</t>
  </si>
  <si>
    <t>set</t>
  </si>
  <si>
    <t>40 Upm Plug 1/2"Male Bsp. T For Air Tool Couplers</t>
  </si>
  <si>
    <t>40 Ush Socket 1/2" Hose For Air Tool Couplers</t>
  </si>
  <si>
    <t>Suction Hose 2 In 5 Mtr Fot Diaphragm Pump 2150</t>
  </si>
  <si>
    <t>Mertex Fire Hose 2" Per Mtr W/O Coupling</t>
  </si>
  <si>
    <t>mtr</t>
  </si>
  <si>
    <t>Air Hose 1/2", Pvc 50 Mtr Coil</t>
  </si>
  <si>
    <t>Hose Clamp For 1/2" Hose (10Pcs) Ss</t>
  </si>
  <si>
    <t>2.</t>
  </si>
  <si>
    <t>3.</t>
  </si>
  <si>
    <t>4.</t>
  </si>
  <si>
    <t xml:space="preserve">Additional Pump </t>
  </si>
  <si>
    <t>5.</t>
  </si>
  <si>
    <t>Submersible Pump  ( Pneumatic Sump Pump )</t>
  </si>
  <si>
    <t>Submersible Pump - Model : Typs 001</t>
  </si>
  <si>
    <t>Air Cons: 4.5 M3 / Min</t>
  </si>
  <si>
    <t>6.</t>
  </si>
  <si>
    <t>Sopep -</t>
  </si>
  <si>
    <t>7.</t>
  </si>
  <si>
    <t>Additional / Extra Pumps On Board (As Supplied By Charterers / Yard)</t>
  </si>
  <si>
    <t>QUARTERLY REPORT FOR DENJET WATER BLASTER
TYPE : CE40 / 1050</t>
  </si>
  <si>
    <t>CE40 1050 BAR 440V/60Hz</t>
  </si>
  <si>
    <t>UNIT</t>
  </si>
  <si>
    <t>Hose ½"  Wp:1000Bar - 20M</t>
  </si>
  <si>
    <t>LG</t>
  </si>
  <si>
    <t>Dump Gun 20K Complete</t>
  </si>
  <si>
    <t>PC</t>
  </si>
  <si>
    <t>Nozzle Carrier</t>
  </si>
  <si>
    <t>Nozzle Straight 0.80Mm</t>
  </si>
  <si>
    <t>Hour Meter Assy.</t>
  </si>
  <si>
    <t>ACCESSORIES / SPARES</t>
  </si>
  <si>
    <t>LGS</t>
  </si>
  <si>
    <t>Nipple 1/2" Bspp-M Ss</t>
  </si>
  <si>
    <t>Ultra Impact 2800 Rot.Noz.Lf</t>
  </si>
  <si>
    <t xml:space="preserve">Nozzle 0.018"(0.45)- 3/8" </t>
  </si>
  <si>
    <t xml:space="preserve">Nozzle 0.020"(0.50)- 3/8" </t>
  </si>
  <si>
    <t>Atf For Ultra Impact 2800 (1 Can Of 500Ml)</t>
  </si>
  <si>
    <t>ML</t>
  </si>
  <si>
    <t>Syringe For Ultra Impact Noz.</t>
  </si>
  <si>
    <t>Lance Short Complete</t>
  </si>
  <si>
    <t>Safety Helmet Complete</t>
  </si>
  <si>
    <t>Safety Boots  43/9</t>
  </si>
  <si>
    <t>PAIR</t>
  </si>
  <si>
    <t>Safety Goggles Clear</t>
  </si>
  <si>
    <t>Hose W Netting 1"</t>
  </si>
  <si>
    <t>MTR</t>
  </si>
  <si>
    <t>Hose Clip Ss</t>
  </si>
  <si>
    <t>Apron 1000 Bar</t>
  </si>
  <si>
    <t xml:space="preserve">Oil - Lukoil Steelo Iso 220 </t>
  </si>
  <si>
    <t>Steelo ISO 220</t>
  </si>
  <si>
    <t>LUKOIL</t>
  </si>
  <si>
    <t>LTS</t>
  </si>
  <si>
    <t>ADDITIONAL ACCESSORIES</t>
  </si>
  <si>
    <t>Overhaul Kit Ultra Imp 40Kpsi</t>
  </si>
  <si>
    <t>Filter Strainer</t>
  </si>
  <si>
    <t>Filter Cartridge</t>
  </si>
  <si>
    <t>O-Ring</t>
  </si>
  <si>
    <t>Seal Kit Plunger Ø12 Ce40</t>
  </si>
  <si>
    <t>Valve Rep. Kit</t>
  </si>
  <si>
    <t>Rupture Disc 1/4A  20000 Psi</t>
  </si>
  <si>
    <t>Rep.Kit Safety Valve 1000 Bar</t>
  </si>
  <si>
    <t>Fuse</t>
  </si>
  <si>
    <t>Flexi Seal Complete</t>
  </si>
  <si>
    <t>O-Ring &amp; Packing Rep Kit</t>
  </si>
  <si>
    <t>Valve Kit Dump Gun</t>
  </si>
  <si>
    <t>Transport Box CE40</t>
  </si>
  <si>
    <t>QUARTERLY REPORT FOR DENJET WATER BLASTER
TYPE :  CE40 / 800</t>
  </si>
  <si>
    <t>CE40 800 BAR 440V/60Hz</t>
  </si>
  <si>
    <t>unit</t>
  </si>
  <si>
    <t>Hose DN-10-20M-WP1250B-2x1/2SW</t>
  </si>
  <si>
    <t>Pcs.</t>
  </si>
  <si>
    <t>Dump Gun 20KPSI complete</t>
  </si>
  <si>
    <t>Adaptor lance 20-40kpsi /  Adaptor HP SS</t>
  </si>
  <si>
    <t>80500891 / 81400416</t>
  </si>
  <si>
    <t>Nozzle Carrier 8/12</t>
  </si>
  <si>
    <t>Nozzle straight 1.05mm extra acces.</t>
  </si>
  <si>
    <t>Nipple 1/2" BSPP-M  SS</t>
  </si>
  <si>
    <t>Ultra Impact Nozzle 3000 / 2800R</t>
  </si>
  <si>
    <t>81502047 / 81501030</t>
  </si>
  <si>
    <t>Nozzle 3/8” UNF 0.024”(0.60mm)</t>
  </si>
  <si>
    <t>Nozzle 3/8” UNF 0.026”(0.65mm)</t>
  </si>
  <si>
    <t>Oil for ultra impact 2800</t>
  </si>
  <si>
    <t>Can</t>
  </si>
  <si>
    <t>Syringe for ultra impact nozzle</t>
  </si>
  <si>
    <t xml:space="preserve">Lance Short complete 20 KPSI </t>
  </si>
  <si>
    <t>Hose with netting 1” Yellow</t>
  </si>
  <si>
    <t>Meter</t>
  </si>
  <si>
    <t>Hose clip SS</t>
  </si>
  <si>
    <t>Over haul kit ultra impact IMP 40KPSI</t>
  </si>
  <si>
    <t>Oil for Ultra impact 2800</t>
  </si>
  <si>
    <t>Filter strainer 316 80MESH</t>
  </si>
  <si>
    <t>Filter cartridge insert</t>
  </si>
  <si>
    <t>O-ring</t>
  </si>
  <si>
    <t>Seal kit plunger Ǿ14 CE40</t>
  </si>
  <si>
    <t>Kit</t>
  </si>
  <si>
    <t>Valve rep.kit</t>
  </si>
  <si>
    <t>Rupture disc 15000 PSI Blank</t>
  </si>
  <si>
    <t>Pcs</t>
  </si>
  <si>
    <t>Rep.Kit Safety Valve 1250 Bar</t>
  </si>
  <si>
    <t>Flexi seal complete</t>
  </si>
  <si>
    <t>O-ring &amp; Packing Rep kit</t>
  </si>
  <si>
    <t>Valve kit dump type</t>
  </si>
  <si>
    <t xml:space="preserve">OIL - LUKOIL STEELO ISO 220 </t>
  </si>
  <si>
    <t>PPE ITEMS</t>
  </si>
  <si>
    <t>Safety Helmet complete with net visor+ear muffs</t>
  </si>
  <si>
    <t>Hose Protection 1400mm</t>
  </si>
  <si>
    <t>Safety Glasses</t>
  </si>
  <si>
    <t>Pair</t>
  </si>
  <si>
    <t>Safety Apron</t>
  </si>
  <si>
    <t>Safety Gloves only in size 11</t>
  </si>
  <si>
    <t>Safety Boots for Ultra 1200 bar - Sizes: 43</t>
  </si>
  <si>
    <t>Safety Boots for Ultra 1200 bar - Sizes: 45</t>
  </si>
  <si>
    <t>Safety Boots - Size 44</t>
  </si>
  <si>
    <t>User Guide &amp; Spare Part Book</t>
  </si>
  <si>
    <t>~</t>
  </si>
  <si>
    <t>Book</t>
  </si>
  <si>
    <t>Operational Manual</t>
  </si>
  <si>
    <t>As per Daily inspection &amp; Maintenance list:  Pg  8.</t>
  </si>
  <si>
    <t>As per Daily inspection &amp; Maintenance list:  Pgs 9 &amp; 10.</t>
  </si>
  <si>
    <t>PLACE:</t>
  </si>
  <si>
    <t>DENJET HOTBOX 500 BAR</t>
  </si>
  <si>
    <t>Pos.</t>
  </si>
  <si>
    <t>Item No.</t>
  </si>
  <si>
    <t>Description</t>
  </si>
  <si>
    <t>Std Required</t>
  </si>
  <si>
    <t>Diesel Fuel No.2‐D (ASTM D975).</t>
  </si>
  <si>
    <t>300 LTS</t>
  </si>
  <si>
    <t>Fuel Filter</t>
  </si>
  <si>
    <t>Flow Switch</t>
  </si>
  <si>
    <t>Pressure Switch</t>
  </si>
  <si>
    <t>Thermostat</t>
  </si>
  <si>
    <t>Burner Head Complete</t>
  </si>
  <si>
    <t>7A</t>
  </si>
  <si>
    <t>Fuel Hose From Fuel Pump To Fuel Tank Return</t>
  </si>
  <si>
    <t>0.7m</t>
  </si>
  <si>
    <t>7B</t>
  </si>
  <si>
    <t>Fuel Hose From Fuel Tank Suction To Fuel Filter</t>
  </si>
  <si>
    <t>7C</t>
  </si>
  <si>
    <t>Fuel Hose From Fuel Filter To Fuel Pump</t>
  </si>
  <si>
    <t>0.3m</t>
  </si>
  <si>
    <t>Hose Clip Ø12</t>
  </si>
  <si>
    <t>Hose Nipple</t>
  </si>
  <si>
    <t>Hose</t>
  </si>
  <si>
    <t>Circlip Outside Ss Ø25</t>
  </si>
  <si>
    <t>Wheel</t>
  </si>
  <si>
    <t>Lock Nut</t>
  </si>
  <si>
    <t>Side Plate Hot Box</t>
  </si>
  <si>
    <t>Pot Magnet</t>
  </si>
  <si>
    <t>Axle For Wheels</t>
  </si>
  <si>
    <t>Spacer For Wheel Axle</t>
  </si>
  <si>
    <t>Bottom Frame Hot Box</t>
  </si>
  <si>
    <t>Fuel Filter Housing</t>
  </si>
  <si>
    <t>Double Lock Plate For Hex</t>
  </si>
  <si>
    <t>Nipple Bulk Head</t>
  </si>
  <si>
    <t>Screw Allen</t>
  </si>
  <si>
    <t>N/A</t>
  </si>
  <si>
    <t>Sticker For Inlet And Outlet (Included In 83900608 Sticker Set)</t>
  </si>
  <si>
    <t>Front Plate Frame</t>
  </si>
  <si>
    <t>Front Plate Hot Box</t>
  </si>
  <si>
    <t>Contra Nut</t>
  </si>
  <si>
    <t>Washer</t>
  </si>
  <si>
    <t>Power Button</t>
  </si>
  <si>
    <t>Reset Button (Included In 81102451 Pcb Kit)</t>
  </si>
  <si>
    <t>Tempreture Sticker (Included In 83900608 Sticker Set)</t>
  </si>
  <si>
    <t>Tempreture  Knob</t>
  </si>
  <si>
    <t>Sticker For Led Display (Included In 83900608 Sticker Set)</t>
  </si>
  <si>
    <t>Handle Welded Hot Box</t>
  </si>
  <si>
    <t>Handle Plastic</t>
  </si>
  <si>
    <t>Fuel Tank Welded</t>
  </si>
  <si>
    <t>Filler Cap</t>
  </si>
  <si>
    <t>Boiler 230V With El. Panel (W/O Pos. 40)</t>
  </si>
  <si>
    <t>Roof Plate Hot Box</t>
  </si>
  <si>
    <t>Screw</t>
  </si>
  <si>
    <t>Bracket For Control Panel</t>
  </si>
  <si>
    <t>Bonded Seal</t>
  </si>
  <si>
    <t>Hose Insert</t>
  </si>
  <si>
    <t>Screw For Boiler Frame</t>
  </si>
  <si>
    <t>Washer For Boiler Frame</t>
  </si>
  <si>
    <t>Lock Nut For Boiler Frame</t>
  </si>
  <si>
    <t>Stickers For Hot Box (Pos. 19, 27 And 29)</t>
  </si>
  <si>
    <t>NAVIJET 500 (HIGH PRESSURE PUMP - EXPLODE VIEW &amp; SPARE PARTS TABLE)</t>
  </si>
  <si>
    <t>Position</t>
  </si>
  <si>
    <t>Product No</t>
  </si>
  <si>
    <t xml:space="preserve">Std Quantity Requirement </t>
  </si>
  <si>
    <t>Included in kit</t>
  </si>
  <si>
    <t>Spare</t>
  </si>
  <si>
    <t>R.O.B</t>
  </si>
  <si>
    <t>To Order</t>
  </si>
  <si>
    <t>Remark</t>
  </si>
  <si>
    <t>Manifold 16 W5015</t>
  </si>
  <si>
    <t>Headbolt M10x120 UNI</t>
  </si>
  <si>
    <t>Anti-ext ring19.5x22x1.5</t>
  </si>
  <si>
    <t>OR 18.77x1.78 (2075)</t>
  </si>
  <si>
    <t>Spacer</t>
  </si>
  <si>
    <t>Valve assy., complete</t>
  </si>
  <si>
    <t>OR 17.13x2.62 (3068)</t>
  </si>
  <si>
    <t>Valve seat</t>
  </si>
  <si>
    <t>Valve poppet</t>
  </si>
  <si>
    <t>Valve spring 9.4x14.8</t>
  </si>
  <si>
    <t>Valve guide</t>
  </si>
  <si>
    <t>Anti-ext ring 18.7x23x1.5</t>
  </si>
  <si>
    <t>OR 17.86x2.62 (123)</t>
  </si>
  <si>
    <t>Bushing</t>
  </si>
  <si>
    <t>OR 23.81x2.62 (132)</t>
  </si>
  <si>
    <t>Plug dia. 29</t>
  </si>
  <si>
    <t>16-1</t>
  </si>
  <si>
    <t>7366210070-1</t>
  </si>
  <si>
    <t>Plug dia. 29 - Gauge 1/4"</t>
  </si>
  <si>
    <t>Anti-ext ring 24.7x29x1.5</t>
  </si>
  <si>
    <t>Valve cap M32x1.5x18.5</t>
  </si>
  <si>
    <t>18-1</t>
  </si>
  <si>
    <t>7366130141-1</t>
  </si>
  <si>
    <t>Valve cap M32-Gauge</t>
  </si>
  <si>
    <t>18-2</t>
  </si>
  <si>
    <t>7366130141-2</t>
  </si>
  <si>
    <t>Washer for Valve Cap M32</t>
  </si>
  <si>
    <t>Screw M8x16 UNI 5931</t>
  </si>
  <si>
    <t>Seal, shaft 30x56x7</t>
  </si>
  <si>
    <t>KIT 3</t>
  </si>
  <si>
    <t>Side cover</t>
  </si>
  <si>
    <t>OR 67.95x2.62 (3268)</t>
  </si>
  <si>
    <t>Bearing NJ 2206 EC</t>
  </si>
  <si>
    <t>Crankcase</t>
  </si>
  <si>
    <t>Dipstick, vented</t>
  </si>
  <si>
    <t>Key 9x7x35 UNI 6604</t>
  </si>
  <si>
    <t>Crankshaft - W5015</t>
  </si>
  <si>
    <t>Connecting rod</t>
  </si>
  <si>
    <t>OR 133.02x2.62 (3525)</t>
  </si>
  <si>
    <t>Cover, crankcase</t>
  </si>
  <si>
    <t>Screw M6x20 UNI 5931</t>
  </si>
  <si>
    <t>OR 26.58x3.53 (4106)</t>
  </si>
  <si>
    <t>Sightglass, bayonet style</t>
  </si>
  <si>
    <t>Plug G 1/4"x9</t>
  </si>
  <si>
    <t>OR 10.82x1.78 (2043)</t>
  </si>
  <si>
    <t>Screw M8x35 UNI 5931</t>
  </si>
  <si>
    <t>Wrist pin 14x39</t>
  </si>
  <si>
    <t>Piston guide</t>
  </si>
  <si>
    <t>Flinger washer</t>
  </si>
  <si>
    <t>Piston dia. 16x54</t>
  </si>
  <si>
    <t>OR 10.82x1.78 (2043) - 90</t>
  </si>
  <si>
    <t>Plunger bolt</t>
  </si>
  <si>
    <t>OR 13.95×2.62 (3056)</t>
  </si>
  <si>
    <t>Plug G 3/8"x13 TE22</t>
  </si>
  <si>
    <t>Seal retainer Dia. 16mm</t>
  </si>
  <si>
    <t>OR 34.65x1.78 (2137)</t>
  </si>
  <si>
    <t>LP seal 16x24x6.5</t>
  </si>
  <si>
    <t>174/175</t>
  </si>
  <si>
    <t>Intermediate ring dia.</t>
  </si>
  <si>
    <t>HP seal 16x26x9.5</t>
  </si>
  <si>
    <t>Bushing 22x25x30</t>
  </si>
  <si>
    <t>Seal, Pl. rod 22x32x5.5</t>
  </si>
  <si>
    <t>KIT 2</t>
  </si>
  <si>
    <t>Sealing Washer G 3/8"</t>
  </si>
  <si>
    <t>Sealing Washer G 1/2'*</t>
  </si>
  <si>
    <t>Plug G 1/2"x10</t>
  </si>
  <si>
    <t>Plug G 3/8"x13</t>
  </si>
  <si>
    <t>RUSTIBUS -  1200 ORIGINAL REPORT</t>
  </si>
  <si>
    <t>DATE</t>
  </si>
  <si>
    <t>HOURS</t>
  </si>
  <si>
    <t>DAYS</t>
  </si>
  <si>
    <t>WHEN LAST USED</t>
  </si>
  <si>
    <t xml:space="preserve">THIS MONTH : </t>
  </si>
  <si>
    <t>REMARKS / CONDITION :</t>
  </si>
  <si>
    <t>No.</t>
  </si>
  <si>
    <t>Unit</t>
  </si>
  <si>
    <t>120-1000</t>
  </si>
  <si>
    <t>Rustibus 1200 Original 3x380/440v - 50/60Hz.  Nc. High Quality 50m cable 3x1.5mm + E &amp; 01 Set Chain Drum.</t>
  </si>
  <si>
    <t>120-0156</t>
  </si>
  <si>
    <t>R1200 Disposal Chain Drums (3PCS/SET)  ** 01 Set of chain drum lasts approx. 200-225 sqm.  DNV Certfied.</t>
  </si>
  <si>
    <t xml:space="preserve">Set </t>
  </si>
  <si>
    <t>120-0151</t>
  </si>
  <si>
    <t>R1200 Heay Duty Wire Brush - DNV Certified</t>
  </si>
  <si>
    <t>120-0157</t>
  </si>
  <si>
    <t>R1200 Adapter c/w Washer + Bolt.</t>
  </si>
  <si>
    <t>120-0131</t>
  </si>
  <si>
    <t>R1200 Extra Cable 3x1.5mm2 + E incl. Plugs 50m (3P)</t>
  </si>
  <si>
    <t>Pc.</t>
  </si>
  <si>
    <t>OTHERS</t>
  </si>
  <si>
    <t>Reefer Female Plug</t>
  </si>
  <si>
    <t>BEARINGS</t>
  </si>
  <si>
    <t>Remarks: (State condition of Unit)</t>
  </si>
  <si>
    <t>DASIC - JETSTREAM D 3000  REPORT</t>
  </si>
  <si>
    <t>DM90238</t>
  </si>
  <si>
    <t>Junior Jetstream D3000 Mk2 Portable</t>
  </si>
  <si>
    <t>DM01642</t>
  </si>
  <si>
    <t>Nozzle 12.5mm D3000 SS</t>
  </si>
  <si>
    <t>DM00468</t>
  </si>
  <si>
    <t>Nozzle 10mm D3000 (316)</t>
  </si>
  <si>
    <t>DM90577</t>
  </si>
  <si>
    <t>Hose Layflat 38mm x 20m 1x 1.5 BSP 1x 65A Nakajima</t>
  </si>
  <si>
    <t>DM90065</t>
  </si>
  <si>
    <t>Hose Layflat 38mm x 20m 1x 1.5 BSP 1x 65A Nakajima F Both ends</t>
  </si>
  <si>
    <t>DM01154</t>
  </si>
  <si>
    <t>Adaptor 1.5 BSP Nipple SS</t>
  </si>
  <si>
    <t>DM03408</t>
  </si>
  <si>
    <t>Deck Adaptor - Hose Saddle (OD ??? PCD ???)</t>
  </si>
  <si>
    <t xml:space="preserve">Advise OD &amp; PCD of cement holes </t>
  </si>
  <si>
    <t>DM90728</t>
  </si>
  <si>
    <t>Hose Saddle (Fully Fabricated) with Standard Deck Plate</t>
  </si>
  <si>
    <t>DM02733</t>
  </si>
  <si>
    <t>Junior D3000 Portable Bearing and Seal Service Kit</t>
  </si>
  <si>
    <t>DASIC - JUNIOR BRONZE HICAP PORTABLE GEAR</t>
  </si>
  <si>
    <t>DM90012</t>
  </si>
  <si>
    <t>Junior Bronze Hicap Portable Gear</t>
  </si>
  <si>
    <t>DM00474</t>
  </si>
  <si>
    <t>Nozzle 12.5mm JJB HI-CAP</t>
  </si>
  <si>
    <t>DM00471</t>
  </si>
  <si>
    <t>Nozzle 10mm C Junior Bronze</t>
  </si>
  <si>
    <t>DM02729</t>
  </si>
  <si>
    <t>Junior Bronze Bearing &amp; Seal Service Kit.</t>
  </si>
  <si>
    <t>Fire Hydrant / Hose Y Connection</t>
  </si>
  <si>
    <t>NAVIJET 500</t>
  </si>
  <si>
    <t>Hydraulic Assembly</t>
  </si>
  <si>
    <t>730034-2</t>
  </si>
  <si>
    <t>Nipple 3/8”M – 1/2”M</t>
  </si>
  <si>
    <t>730441-2</t>
  </si>
  <si>
    <t>Adaptor 1/2”F – 1/2”M</t>
  </si>
  <si>
    <t>Sealing Washer 1/2”</t>
  </si>
  <si>
    <t>730420-2</t>
  </si>
  <si>
    <t>Unloader Valve VB60 /w M/S complete</t>
  </si>
  <si>
    <t>730036-2</t>
  </si>
  <si>
    <t>Reducing nipple 1/2”M – 22x1.5M</t>
  </si>
  <si>
    <t>730418-77</t>
  </si>
  <si>
    <t>Microswitch of Unloader Valve VB60</t>
  </si>
  <si>
    <t>730315-2</t>
  </si>
  <si>
    <t>Safety Release Valve VS-500</t>
  </si>
  <si>
    <t>Nipple 1/2”</t>
  </si>
  <si>
    <t>Water Filter “Y” type</t>
  </si>
  <si>
    <t>Pipe ZP L : 100mm</t>
  </si>
  <si>
    <t>Sleeve 1/2”</t>
  </si>
  <si>
    <t>Quick coupling Nito 1/2”M</t>
  </si>
  <si>
    <t>Hose Bard Nito (1/2” – 3/4”)</t>
  </si>
  <si>
    <t>730443/2</t>
  </si>
  <si>
    <t>Bronze “TEE” F connector 1/2”</t>
  </si>
  <si>
    <t>Reducing Nipple 1/2”M- 1/4”F</t>
  </si>
  <si>
    <t>DRP Switch 1/4”M</t>
  </si>
  <si>
    <t>Elbow 1/2”M – 1/2”F</t>
  </si>
  <si>
    <t>LP Hose (By-pass) 1/2” L:600mm</t>
  </si>
  <si>
    <t>Nipple 1/4”</t>
  </si>
  <si>
    <t>Gauge Hose L: 450mm</t>
  </si>
  <si>
    <t>Pressure Gauge 0-1000 bar</t>
  </si>
  <si>
    <t>730176-2</t>
  </si>
  <si>
    <t>HP PUMP HEAD</t>
  </si>
  <si>
    <t>HP PUMP</t>
  </si>
  <si>
    <t>Spraying Equipment</t>
  </si>
  <si>
    <t>FLAT FAN NOZZLE 15034</t>
  </si>
  <si>
    <t>QR PLUG</t>
  </si>
  <si>
    <t>QR COUPLING</t>
  </si>
  <si>
    <t>LANCE 1000mm</t>
  </si>
  <si>
    <t>730191-0</t>
  </si>
  <si>
    <t>SPRAY GUN</t>
  </si>
  <si>
    <t>NIPPLE</t>
  </si>
  <si>
    <t>HP HOSE 10 MTR</t>
  </si>
  <si>
    <t>*Kit K1</t>
  </si>
  <si>
    <t>30.5815.14</t>
  </si>
  <si>
    <t>Plug</t>
  </si>
  <si>
    <t>30.5408.31</t>
  </si>
  <si>
    <t>Spring Holder</t>
  </si>
  <si>
    <t>10.4041.00</t>
  </si>
  <si>
    <t>Back-Up ring</t>
  </si>
  <si>
    <t>*</t>
  </si>
  <si>
    <t>10.3070.02</t>
  </si>
  <si>
    <t>10.2027.00</t>
  </si>
  <si>
    <t>Steam Seal</t>
  </si>
  <si>
    <t>30.4040.31</t>
  </si>
  <si>
    <t>Spacer Ring</t>
  </si>
  <si>
    <t>30.4042.51</t>
  </si>
  <si>
    <t>Spring</t>
  </si>
  <si>
    <t>30.5411.24</t>
  </si>
  <si>
    <t>Piston + Seat</t>
  </si>
  <si>
    <t>10.3066.01</t>
  </si>
  <si>
    <t>10.4042.00</t>
  </si>
  <si>
    <t>Back-up ring</t>
  </si>
  <si>
    <t>30.4038.31</t>
  </si>
  <si>
    <t>Front plug</t>
  </si>
  <si>
    <t>30.4041.31</t>
  </si>
  <si>
    <t>Parallel Pin</t>
  </si>
  <si>
    <t>30.5405.35</t>
  </si>
  <si>
    <t>Housing</t>
  </si>
  <si>
    <t>30.5403.51</t>
  </si>
  <si>
    <t>Coupling Sst</t>
  </si>
  <si>
    <t>30.1510.84</t>
  </si>
  <si>
    <t>Safety latch</t>
  </si>
  <si>
    <t>30.5303.84</t>
  </si>
  <si>
    <t>Trigger</t>
  </si>
  <si>
    <t>30.0675.51</t>
  </si>
  <si>
    <t>Stop pin</t>
  </si>
  <si>
    <t>30.2517.31</t>
  </si>
  <si>
    <t>30.5412.24</t>
  </si>
  <si>
    <t>Casing Kit + Screws Sst</t>
  </si>
  <si>
    <t>16.3075.51</t>
  </si>
  <si>
    <t>S/ Tapping screw</t>
  </si>
  <si>
    <t>30.5407.56</t>
  </si>
  <si>
    <t>Back Tube Sst</t>
  </si>
  <si>
    <t>30.5406.51</t>
  </si>
  <si>
    <t>Repair Kit No1</t>
  </si>
  <si>
    <t>Repair Kit No 1</t>
  </si>
  <si>
    <t>Shoulder Rest **</t>
  </si>
  <si>
    <t>** Optional Accessory</t>
  </si>
  <si>
    <t>Unloader Valve with Microswitch (730420-2) - Microswitch Complete (730418-77)</t>
  </si>
  <si>
    <t>10.4098.00</t>
  </si>
  <si>
    <t>Back-up ring, 23,2x26x1,2mm</t>
  </si>
  <si>
    <t>10.3072.60</t>
  </si>
  <si>
    <t>O-ring, 1,78x21,95 mm Ni 85</t>
  </si>
  <si>
    <t>10.3058.01</t>
  </si>
  <si>
    <t>O-ring, 1,78x10,82 mm</t>
  </si>
  <si>
    <t>10.4055.00</t>
  </si>
  <si>
    <t>Back-up ring, 9,2x11,2x2 mm</t>
  </si>
  <si>
    <t>10.4059.00</t>
  </si>
  <si>
    <t>Back-up ring, 20x22x2 mm</t>
  </si>
  <si>
    <t>60.2615.51</t>
  </si>
  <si>
    <t>Sst seat, 8,5 mm</t>
  </si>
  <si>
    <t>10.3060.01</t>
  </si>
  <si>
    <t>O-ring, 1,78x12,42 mm Ni 85</t>
  </si>
  <si>
    <t>10.4013.00</t>
  </si>
  <si>
    <t>Back-up ring, 16x13,2x1,2 mm</t>
  </si>
  <si>
    <t>60.2616.21</t>
  </si>
  <si>
    <t>Shutter pin, M6 sst+ball, 13/32"</t>
  </si>
  <si>
    <t>10.3056.00</t>
  </si>
  <si>
    <t>O-ring, 1,78x8,74 mm</t>
  </si>
  <si>
    <t>10.4007.92</t>
  </si>
  <si>
    <t>Back-up ring, 7x9x2 mm</t>
  </si>
  <si>
    <t>Back-up ring, 19,3x22x1,2 mm PTFE</t>
  </si>
  <si>
    <t>O-ring, 1,78x18,77 mm Ni 85</t>
  </si>
  <si>
    <t>26.1046.84</t>
  </si>
  <si>
    <t>Bushing, 10x14x7 mm Plast.</t>
  </si>
  <si>
    <t>10.4099.00</t>
  </si>
  <si>
    <t>Back-up ring, 17,2x20x1,2mm</t>
  </si>
  <si>
    <t>10.3068.01</t>
  </si>
  <si>
    <t>O-ring, 1,78x17,17 mm Ni 85</t>
  </si>
  <si>
    <t>10.4161.00</t>
  </si>
  <si>
    <t>Back-up ring, 18 mm</t>
  </si>
  <si>
    <t>10.3060.00</t>
  </si>
  <si>
    <t>O-ring, 1,78x12,42 mm</t>
  </si>
  <si>
    <t>10.4162.00</t>
  </si>
  <si>
    <t>Back-up ring, 14,2 mm</t>
  </si>
  <si>
    <t>10.3057.00</t>
  </si>
  <si>
    <t>O-ring, 1,78x9,25 mm</t>
  </si>
  <si>
    <t>10.3206.01</t>
  </si>
  <si>
    <t>O-ring, 2,62x28,25 mm</t>
  </si>
  <si>
    <t>10.3038.00</t>
  </si>
  <si>
    <t>O-ring, 1,78x3,68 mm</t>
  </si>
  <si>
    <t>10.3169.00</t>
  </si>
  <si>
    <t>O-ring, 2,62x6,02 mm</t>
  </si>
  <si>
    <t>KIT*</t>
  </si>
  <si>
    <t>60.2653.24</t>
  </si>
  <si>
    <t>Spares kit -VB60/600 Zero+Pr5, 23x1pcs.</t>
  </si>
  <si>
    <t>Form : 6.06.29
Date : 12-Aug-2025
Rev : 10.4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</si>
</sst>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##0;###0"/>
    <numFmt numFmtId="166" formatCode="0.00_ ;[Red]\-0.00\ "/>
  </numFmts>
  <fonts count="47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u/>
      <sz val="14"/>
      <color theme="1"/>
      <name val="Arial"/>
      <family val="2"/>
    </font>
    <font>
      <sz val="12"/>
      <color theme="0" tint="-0.14999847407452621"/>
      <name val="Arial"/>
      <family val="2"/>
    </font>
    <font>
      <sz val="12"/>
      <color theme="0" tint="-0.34998626667073579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i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b/>
      <sz val="11"/>
      <color rgb="FF000099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0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 style="thick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thick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theme="1"/>
      </right>
      <top style="thick">
        <color rgb="FF000000"/>
      </top>
      <bottom/>
      <diagonal/>
    </border>
    <border>
      <left/>
      <right style="medium">
        <color theme="1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dashed">
        <color auto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dashed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dashed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dashed">
        <color rgb="FF000000"/>
      </bottom>
      <diagonal/>
    </border>
    <border>
      <left style="thick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ck">
        <color rgb="FF000000"/>
      </left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theme="1"/>
      </bottom>
      <diagonal/>
    </border>
    <border>
      <left/>
      <right/>
      <top style="thick">
        <color rgb="FF000000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theme="1"/>
      </left>
      <right/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896">
    <xf numFmtId="0" fontId="0" fillId="0" borderId="0" xfId="0"/>
    <xf numFmtId="0" fontId="4" fillId="0" borderId="23" xfId="2" applyBorder="1" applyAlignment="1">
      <alignment vertical="center"/>
    </xf>
    <xf numFmtId="0" fontId="10" fillId="0" borderId="4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47" xfId="0" applyFont="1" applyBorder="1" applyAlignment="1">
      <alignment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15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20" fillId="3" borderId="0" xfId="0" applyFont="1" applyFill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1" fillId="0" borderId="52" xfId="0" applyFont="1" applyBorder="1" applyAlignment="1">
      <alignment horizontal="right" vertical="center" wrapText="1"/>
    </xf>
    <xf numFmtId="0" fontId="21" fillId="0" borderId="52" xfId="0" applyFont="1" applyBorder="1" applyAlignment="1">
      <alignment horizontal="center" vertical="center" wrapText="1"/>
    </xf>
    <xf numFmtId="2" fontId="21" fillId="0" borderId="5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48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1" fillId="6" borderId="0" xfId="0" applyFont="1" applyFill="1" applyAlignment="1">
      <alignment horizontal="left" vertical="center"/>
    </xf>
    <xf numFmtId="0" fontId="21" fillId="6" borderId="12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21" fillId="6" borderId="0" xfId="0" applyFont="1" applyFill="1" applyAlignment="1">
      <alignment horizontal="center" vertical="center" wrapText="1"/>
    </xf>
    <xf numFmtId="0" fontId="21" fillId="6" borderId="12" xfId="0" applyFont="1" applyFill="1" applyBorder="1" applyAlignment="1">
      <alignment vertical="center" wrapText="1"/>
    </xf>
    <xf numFmtId="0" fontId="21" fillId="6" borderId="9" xfId="0" applyFont="1" applyFill="1" applyBorder="1" applyAlignment="1">
      <alignment horizontal="center"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83" xfId="0" applyFont="1" applyFill="1" applyBorder="1" applyAlignment="1">
      <alignment horizontal="center" vertical="center"/>
    </xf>
    <xf numFmtId="0" fontId="21" fillId="6" borderId="0" xfId="0" applyFont="1" applyFill="1" applyAlignment="1">
      <alignment horizontal="center" vertical="center"/>
    </xf>
    <xf numFmtId="0" fontId="14" fillId="4" borderId="57" xfId="0" applyFont="1" applyFill="1" applyBorder="1" applyAlignment="1">
      <alignment horizontal="center" vertical="center"/>
    </xf>
    <xf numFmtId="0" fontId="26" fillId="4" borderId="12" xfId="0" applyFont="1" applyFill="1" applyBorder="1" applyAlignment="1">
      <alignment horizontal="center" vertical="center" wrapText="1"/>
    </xf>
    <xf numFmtId="0" fontId="21" fillId="6" borderId="87" xfId="0" applyFont="1" applyFill="1" applyBorder="1" applyAlignment="1">
      <alignment vertical="center" wrapText="1"/>
    </xf>
    <xf numFmtId="0" fontId="21" fillId="6" borderId="88" xfId="0" applyFont="1" applyFill="1" applyBorder="1" applyAlignment="1">
      <alignment horizontal="center" vertical="center"/>
    </xf>
    <xf numFmtId="0" fontId="21" fillId="7" borderId="89" xfId="0" applyFont="1" applyFill="1" applyBorder="1" applyAlignment="1">
      <alignment horizontal="center" vertical="center"/>
    </xf>
    <xf numFmtId="0" fontId="25" fillId="8" borderId="86" xfId="0" applyFont="1" applyFill="1" applyBorder="1" applyAlignment="1">
      <alignment horizontal="center" vertical="center" wrapText="1"/>
    </xf>
    <xf numFmtId="0" fontId="25" fillId="8" borderId="61" xfId="0" applyFont="1" applyFill="1" applyBorder="1" applyAlignment="1">
      <alignment horizontal="center" vertical="center"/>
    </xf>
    <xf numFmtId="0" fontId="25" fillId="8" borderId="91" xfId="0" applyFont="1" applyFill="1" applyBorder="1" applyAlignment="1">
      <alignment horizontal="center" vertical="center"/>
    </xf>
    <xf numFmtId="0" fontId="25" fillId="8" borderId="92" xfId="0" applyFont="1" applyFill="1" applyBorder="1" applyAlignment="1">
      <alignment horizontal="center" vertical="center"/>
    </xf>
    <xf numFmtId="0" fontId="25" fillId="8" borderId="93" xfId="0" applyFont="1" applyFill="1" applyBorder="1" applyAlignment="1">
      <alignment horizontal="center" vertical="center"/>
    </xf>
    <xf numFmtId="0" fontId="21" fillId="6" borderId="94" xfId="0" applyFont="1" applyFill="1" applyBorder="1" applyAlignment="1">
      <alignment horizontal="center" vertical="center"/>
    </xf>
    <xf numFmtId="0" fontId="21" fillId="6" borderId="98" xfId="0" applyFont="1" applyFill="1" applyBorder="1" applyAlignment="1">
      <alignment horizontal="left" vertical="center"/>
    </xf>
    <xf numFmtId="0" fontId="21" fillId="6" borderId="99" xfId="0" applyFont="1" applyFill="1" applyBorder="1" applyAlignment="1">
      <alignment horizontal="center" vertical="center"/>
    </xf>
    <xf numFmtId="0" fontId="21" fillId="6" borderId="100" xfId="0" applyFont="1" applyFill="1" applyBorder="1" applyAlignment="1">
      <alignment horizontal="center" vertical="center"/>
    </xf>
    <xf numFmtId="0" fontId="21" fillId="6" borderId="101" xfId="0" applyFont="1" applyFill="1" applyBorder="1" applyAlignment="1">
      <alignment horizontal="center" vertical="center"/>
    </xf>
    <xf numFmtId="0" fontId="21" fillId="6" borderId="102" xfId="0" applyFont="1" applyFill="1" applyBorder="1" applyAlignment="1">
      <alignment horizontal="center" vertical="center"/>
    </xf>
    <xf numFmtId="0" fontId="25" fillId="8" borderId="103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center"/>
    </xf>
    <xf numFmtId="0" fontId="21" fillId="6" borderId="106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center" vertical="center"/>
    </xf>
    <xf numFmtId="0" fontId="21" fillId="6" borderId="108" xfId="0" applyFont="1" applyFill="1" applyBorder="1" applyAlignment="1">
      <alignment horizontal="center" vertical="center"/>
    </xf>
    <xf numFmtId="0" fontId="25" fillId="8" borderId="109" xfId="0" applyFont="1" applyFill="1" applyBorder="1" applyAlignment="1">
      <alignment horizontal="center" vertical="center"/>
    </xf>
    <xf numFmtId="0" fontId="21" fillId="6" borderId="111" xfId="0" applyFont="1" applyFill="1" applyBorder="1" applyAlignment="1">
      <alignment horizontal="left" vertical="center"/>
    </xf>
    <xf numFmtId="0" fontId="21" fillId="6" borderId="112" xfId="0" applyFont="1" applyFill="1" applyBorder="1" applyAlignment="1">
      <alignment horizontal="center" vertical="center"/>
    </xf>
    <xf numFmtId="0" fontId="21" fillId="6" borderId="111" xfId="0" applyFont="1" applyFill="1" applyBorder="1" applyAlignment="1">
      <alignment horizontal="center" vertical="center"/>
    </xf>
    <xf numFmtId="0" fontId="21" fillId="6" borderId="113" xfId="0" applyFont="1" applyFill="1" applyBorder="1" applyAlignment="1">
      <alignment horizontal="center" vertical="center"/>
    </xf>
    <xf numFmtId="0" fontId="25" fillId="8" borderId="113" xfId="0" applyFont="1" applyFill="1" applyBorder="1" applyAlignment="1">
      <alignment horizontal="center" vertical="center"/>
    </xf>
    <xf numFmtId="0" fontId="21" fillId="6" borderId="114" xfId="0" applyFont="1" applyFill="1" applyBorder="1" applyAlignment="1">
      <alignment horizontal="center" vertical="center"/>
    </xf>
    <xf numFmtId="0" fontId="21" fillId="6" borderId="115" xfId="0" applyFont="1" applyFill="1" applyBorder="1" applyAlignment="1">
      <alignment horizontal="center" vertical="center"/>
    </xf>
    <xf numFmtId="0" fontId="21" fillId="6" borderId="116" xfId="0" applyFont="1" applyFill="1" applyBorder="1" applyAlignment="1">
      <alignment horizontal="center" vertical="center"/>
    </xf>
    <xf numFmtId="0" fontId="25" fillId="8" borderId="116" xfId="0" applyFont="1" applyFill="1" applyBorder="1" applyAlignment="1">
      <alignment horizontal="center" vertical="center"/>
    </xf>
    <xf numFmtId="0" fontId="21" fillId="6" borderId="117" xfId="0" applyFont="1" applyFill="1" applyBorder="1" applyAlignment="1">
      <alignment horizontal="center" vertical="center"/>
    </xf>
    <xf numFmtId="0" fontId="21" fillId="6" borderId="120" xfId="0" applyFont="1" applyFill="1" applyBorder="1" applyAlignment="1">
      <alignment horizontal="center" vertical="center"/>
    </xf>
    <xf numFmtId="0" fontId="21" fillId="6" borderId="121" xfId="0" applyFont="1" applyFill="1" applyBorder="1" applyAlignment="1">
      <alignment horizontal="center" vertical="center"/>
    </xf>
    <xf numFmtId="0" fontId="25" fillId="8" borderId="125" xfId="0" applyFont="1" applyFill="1" applyBorder="1" applyAlignment="1">
      <alignment horizontal="center" vertical="center"/>
    </xf>
    <xf numFmtId="0" fontId="25" fillId="8" borderId="124" xfId="0" applyFont="1" applyFill="1" applyBorder="1" applyAlignment="1">
      <alignment horizontal="center" vertical="center"/>
    </xf>
    <xf numFmtId="0" fontId="21" fillId="6" borderId="135" xfId="0" applyFont="1" applyFill="1" applyBorder="1" applyAlignment="1">
      <alignment horizontal="center" vertical="center"/>
    </xf>
    <xf numFmtId="0" fontId="21" fillId="6" borderId="136" xfId="0" applyFont="1" applyFill="1" applyBorder="1" applyAlignment="1">
      <alignment horizontal="center" vertical="center"/>
    </xf>
    <xf numFmtId="0" fontId="21" fillId="6" borderId="137" xfId="0" applyFont="1" applyFill="1" applyBorder="1" applyAlignment="1">
      <alignment horizontal="center" vertical="center"/>
    </xf>
    <xf numFmtId="0" fontId="21" fillId="6" borderId="138" xfId="0" applyFont="1" applyFill="1" applyBorder="1" applyAlignment="1">
      <alignment horizontal="center" vertical="center"/>
    </xf>
    <xf numFmtId="0" fontId="21" fillId="6" borderId="139" xfId="0" applyFont="1" applyFill="1" applyBorder="1" applyAlignment="1">
      <alignment horizontal="center" vertical="center"/>
    </xf>
    <xf numFmtId="0" fontId="21" fillId="6" borderId="140" xfId="0" applyFont="1" applyFill="1" applyBorder="1" applyAlignment="1">
      <alignment horizontal="center" vertical="center"/>
    </xf>
    <xf numFmtId="0" fontId="21" fillId="6" borderId="141" xfId="0" applyFont="1" applyFill="1" applyBorder="1" applyAlignment="1">
      <alignment horizontal="center" vertical="center"/>
    </xf>
    <xf numFmtId="0" fontId="21" fillId="6" borderId="142" xfId="0" applyFont="1" applyFill="1" applyBorder="1" applyAlignment="1">
      <alignment horizontal="center" vertical="center"/>
    </xf>
    <xf numFmtId="0" fontId="21" fillId="6" borderId="143" xfId="0" applyFont="1" applyFill="1" applyBorder="1" applyAlignment="1">
      <alignment horizontal="center" vertical="center"/>
    </xf>
    <xf numFmtId="0" fontId="21" fillId="6" borderId="144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1" fillId="7" borderId="90" xfId="0" applyFont="1" applyFill="1" applyBorder="1" applyAlignment="1">
      <alignment horizontal="right" vertical="center"/>
    </xf>
    <xf numFmtId="0" fontId="21" fillId="0" borderId="6" xfId="0" applyFont="1" applyBorder="1" applyAlignment="1">
      <alignment vertical="center"/>
    </xf>
    <xf numFmtId="0" fontId="6" fillId="6" borderId="111" xfId="0" applyFont="1" applyFill="1" applyBorder="1" applyAlignment="1">
      <alignment horizontal="left" vertical="center"/>
    </xf>
    <xf numFmtId="0" fontId="6" fillId="6" borderId="119" xfId="0" applyFont="1" applyFill="1" applyBorder="1" applyAlignment="1">
      <alignment horizontal="left" vertical="center"/>
    </xf>
    <xf numFmtId="0" fontId="6" fillId="6" borderId="134" xfId="0" applyFont="1" applyFill="1" applyBorder="1" applyAlignment="1">
      <alignment horizontal="left" vertical="center"/>
    </xf>
    <xf numFmtId="0" fontId="4" fillId="0" borderId="28" xfId="2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30" fillId="7" borderId="33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vertical="center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0" xfId="0" applyFont="1" applyBorder="1" applyAlignment="1" applyProtection="1">
      <alignment horizontal="center" vertical="center"/>
      <protection locked="0"/>
    </xf>
    <xf numFmtId="0" fontId="30" fillId="7" borderId="79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70" xfId="0" applyFont="1" applyBorder="1" applyAlignment="1" applyProtection="1">
      <alignment horizontal="center" vertical="center"/>
      <protection locked="0"/>
    </xf>
    <xf numFmtId="0" fontId="31" fillId="0" borderId="43" xfId="0" applyFont="1" applyBorder="1" applyAlignment="1">
      <alignment horizontal="center" vertical="center"/>
    </xf>
    <xf numFmtId="0" fontId="30" fillId="7" borderId="43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2" xfId="0" applyFont="1" applyBorder="1" applyAlignment="1">
      <alignment horizontal="left" vertical="center" wrapText="1"/>
    </xf>
    <xf numFmtId="0" fontId="9" fillId="0" borderId="64" xfId="0" applyFont="1" applyBorder="1" applyAlignment="1" applyProtection="1">
      <alignment horizontal="center" vertical="center"/>
      <protection locked="0"/>
    </xf>
    <xf numFmtId="0" fontId="31" fillId="0" borderId="37" xfId="0" applyFont="1" applyBorder="1" applyAlignment="1">
      <alignment horizontal="center" vertical="center"/>
    </xf>
    <xf numFmtId="0" fontId="30" fillId="7" borderId="37" xfId="0" applyFont="1" applyFill="1" applyBorder="1" applyAlignment="1">
      <alignment horizontal="center" vertical="center"/>
    </xf>
    <xf numFmtId="0" fontId="31" fillId="0" borderId="64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11" fillId="0" borderId="78" xfId="0" applyFont="1" applyBorder="1" applyAlignment="1">
      <alignment horizontal="center" vertical="center"/>
    </xf>
    <xf numFmtId="0" fontId="30" fillId="7" borderId="82" xfId="0" applyFont="1" applyFill="1" applyBorder="1" applyAlignment="1">
      <alignment horizontal="center" vertical="center"/>
    </xf>
    <xf numFmtId="0" fontId="9" fillId="0" borderId="74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0" borderId="7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4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left"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/>
    </xf>
    <xf numFmtId="0" fontId="11" fillId="0" borderId="165" xfId="0" applyFont="1" applyBorder="1" applyAlignment="1">
      <alignment horizontal="center" vertical="center" wrapText="1"/>
    </xf>
    <xf numFmtId="0" fontId="9" fillId="0" borderId="167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31" fillId="0" borderId="168" xfId="0" applyFont="1" applyBorder="1" applyAlignment="1">
      <alignment horizontal="center" vertical="center"/>
    </xf>
    <xf numFmtId="0" fontId="11" fillId="0" borderId="169" xfId="0" applyFont="1" applyBorder="1" applyAlignment="1">
      <alignment horizontal="center" vertical="center" wrapText="1"/>
    </xf>
    <xf numFmtId="0" fontId="11" fillId="0" borderId="166" xfId="0" applyFont="1" applyBorder="1" applyAlignment="1">
      <alignment horizontal="center" vertical="center" wrapText="1"/>
    </xf>
    <xf numFmtId="0" fontId="11" fillId="0" borderId="170" xfId="0" applyFont="1" applyBorder="1" applyAlignment="1">
      <alignment horizontal="center" vertical="center" wrapText="1"/>
    </xf>
    <xf numFmtId="0" fontId="11" fillId="0" borderId="167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9" fillId="0" borderId="4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11" fillId="0" borderId="32" xfId="0" applyFont="1" applyBorder="1" applyAlignment="1" applyProtection="1">
      <alignment horizontal="left" vertical="center" wrapText="1"/>
      <protection locked="0"/>
    </xf>
    <xf numFmtId="0" fontId="11" fillId="0" borderId="32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171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59" xfId="0" applyFont="1" applyBorder="1" applyAlignment="1">
      <alignment vertical="center"/>
    </xf>
    <xf numFmtId="0" fontId="30" fillId="7" borderId="168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157" xfId="0" applyFont="1" applyBorder="1" applyAlignment="1" applyProtection="1">
      <alignment horizontal="left" vertical="center"/>
      <protection locked="0"/>
    </xf>
    <xf numFmtId="0" fontId="9" fillId="0" borderId="172" xfId="0" applyFont="1" applyBorder="1" applyAlignment="1" applyProtection="1">
      <alignment horizontal="center" vertical="center"/>
      <protection locked="0"/>
    </xf>
    <xf numFmtId="0" fontId="31" fillId="0" borderId="173" xfId="0" applyFont="1" applyBorder="1" applyAlignment="1">
      <alignment horizontal="center" vertical="center"/>
    </xf>
    <xf numFmtId="0" fontId="30" fillId="7" borderId="173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0" fontId="11" fillId="0" borderId="70" xfId="0" applyFont="1" applyBorder="1" applyAlignment="1" applyProtection="1">
      <alignment horizontal="left" vertical="center"/>
      <protection locked="0"/>
    </xf>
    <xf numFmtId="0" fontId="9" fillId="0" borderId="7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0" borderId="70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>
      <alignment horizontal="center" vertical="center"/>
    </xf>
    <xf numFmtId="0" fontId="6" fillId="4" borderId="27" xfId="0" applyFont="1" applyFill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176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9" fillId="0" borderId="46" xfId="0" applyFont="1" applyBorder="1" applyAlignment="1">
      <alignment horizontal="center" vertical="center"/>
    </xf>
    <xf numFmtId="0" fontId="9" fillId="0" borderId="163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>
      <alignment horizontal="center" vertical="center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163" xfId="0" applyFont="1" applyBorder="1" applyAlignment="1" applyProtection="1">
      <alignment horizontal="center" vertical="center"/>
      <protection locked="0"/>
    </xf>
    <xf numFmtId="0" fontId="30" fillId="7" borderId="48" xfId="0" applyFont="1" applyFill="1" applyBorder="1" applyAlignment="1">
      <alignment horizontal="center" vertical="center"/>
    </xf>
    <xf numFmtId="0" fontId="9" fillId="0" borderId="161" xfId="0" applyFont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6" fillId="0" borderId="47" xfId="0" applyFont="1" applyBorder="1" applyAlignment="1">
      <alignment vertical="center" wrapText="1"/>
    </xf>
    <xf numFmtId="0" fontId="9" fillId="0" borderId="47" xfId="0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>
      <alignment vertical="center"/>
    </xf>
    <xf numFmtId="0" fontId="11" fillId="0" borderId="163" xfId="0" applyFont="1" applyBorder="1" applyAlignment="1" applyProtection="1">
      <alignment horizontal="left" vertical="center"/>
      <protection locked="0"/>
    </xf>
    <xf numFmtId="0" fontId="9" fillId="0" borderId="42" xfId="0" applyFont="1" applyBorder="1" applyAlignment="1" applyProtection="1">
      <alignment horizontal="left" vertical="center"/>
      <protection locked="0"/>
    </xf>
    <xf numFmtId="0" fontId="10" fillId="0" borderId="47" xfId="0" applyFont="1" applyBorder="1" applyAlignment="1">
      <alignment vertical="center"/>
    </xf>
    <xf numFmtId="0" fontId="31" fillId="0" borderId="172" xfId="0" applyFont="1" applyBorder="1" applyAlignment="1">
      <alignment horizontal="center" vertical="center"/>
    </xf>
    <xf numFmtId="0" fontId="30" fillId="7" borderId="178" xfId="0" applyFont="1" applyFill="1" applyBorder="1" applyAlignment="1">
      <alignment horizontal="center" vertical="center"/>
    </xf>
    <xf numFmtId="0" fontId="30" fillId="7" borderId="179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6" fillId="6" borderId="110" xfId="0" applyFont="1" applyFill="1" applyBorder="1" applyAlignment="1">
      <alignment vertical="center"/>
    </xf>
    <xf numFmtId="0" fontId="6" fillId="6" borderId="118" xfId="0" applyFont="1" applyFill="1" applyBorder="1" applyAlignment="1">
      <alignment vertical="center"/>
    </xf>
    <xf numFmtId="0" fontId="6" fillId="6" borderId="153" xfId="0" applyFont="1" applyFill="1" applyBorder="1" applyAlignment="1">
      <alignment vertical="center"/>
    </xf>
    <xf numFmtId="0" fontId="6" fillId="6" borderId="130" xfId="0" applyFont="1" applyFill="1" applyBorder="1" applyAlignment="1">
      <alignment vertical="center"/>
    </xf>
    <xf numFmtId="0" fontId="6" fillId="6" borderId="154" xfId="0" applyFont="1" applyFill="1" applyBorder="1" applyAlignment="1">
      <alignment vertical="center"/>
    </xf>
    <xf numFmtId="0" fontId="6" fillId="6" borderId="122" xfId="0" applyFont="1" applyFill="1" applyBorder="1" applyAlignment="1">
      <alignment vertical="center"/>
    </xf>
    <xf numFmtId="0" fontId="6" fillId="6" borderId="132" xfId="0" applyFont="1" applyFill="1" applyBorder="1" applyAlignment="1">
      <alignment vertical="center"/>
    </xf>
    <xf numFmtId="0" fontId="6" fillId="6" borderId="123" xfId="0" applyFont="1" applyFill="1" applyBorder="1" applyAlignment="1">
      <alignment vertical="center"/>
    </xf>
    <xf numFmtId="0" fontId="8" fillId="7" borderId="45" xfId="0" applyFont="1" applyFill="1" applyBorder="1" applyAlignment="1">
      <alignment horizontal="center" vertical="center"/>
    </xf>
    <xf numFmtId="0" fontId="8" fillId="7" borderId="174" xfId="0" applyFont="1" applyFill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4" xfId="0" applyFont="1" applyBorder="1" applyAlignment="1" applyProtection="1">
      <alignment vertical="center"/>
      <protection locked="0"/>
    </xf>
    <xf numFmtId="0" fontId="11" fillId="0" borderId="41" xfId="0" applyFont="1" applyBorder="1" applyAlignment="1">
      <alignment vertical="center"/>
    </xf>
    <xf numFmtId="0" fontId="11" fillId="0" borderId="23" xfId="3" applyFont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1" fillId="0" borderId="47" xfId="0" applyFont="1" applyBorder="1" applyAlignment="1" applyProtection="1">
      <alignment horizontal="left" vertical="center"/>
      <protection locked="0"/>
    </xf>
    <xf numFmtId="0" fontId="13" fillId="7" borderId="48" xfId="0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9" fillId="0" borderId="32" xfId="2" applyFont="1" applyBorder="1" applyAlignment="1">
      <alignment horizontal="center" vertical="center" wrapText="1"/>
    </xf>
    <xf numFmtId="0" fontId="29" fillId="0" borderId="32" xfId="2" applyFont="1" applyBorder="1" applyAlignment="1" applyProtection="1">
      <alignment horizontal="center" vertical="center" wrapText="1"/>
      <protection locked="0"/>
    </xf>
    <xf numFmtId="0" fontId="28" fillId="7" borderId="27" xfId="2" applyFont="1" applyFill="1" applyBorder="1" applyAlignment="1">
      <alignment horizontal="center" vertical="center" wrapText="1"/>
    </xf>
    <xf numFmtId="0" fontId="37" fillId="7" borderId="27" xfId="2" applyFont="1" applyFill="1" applyBorder="1" applyAlignment="1">
      <alignment horizontal="center" vertical="center" wrapText="1"/>
    </xf>
    <xf numFmtId="0" fontId="28" fillId="7" borderId="27" xfId="2" applyFont="1" applyFill="1" applyBorder="1" applyAlignment="1">
      <alignment horizontal="center" vertical="center"/>
    </xf>
    <xf numFmtId="0" fontId="28" fillId="7" borderId="28" xfId="2" applyFont="1" applyFill="1" applyBorder="1" applyAlignment="1">
      <alignment horizontal="center" vertical="center" wrapText="1"/>
    </xf>
    <xf numFmtId="0" fontId="28" fillId="7" borderId="33" xfId="2" applyFont="1" applyFill="1" applyBorder="1" applyAlignment="1">
      <alignment horizontal="center" vertical="center"/>
    </xf>
    <xf numFmtId="0" fontId="29" fillId="7" borderId="32" xfId="2" applyFont="1" applyFill="1" applyBorder="1" applyAlignment="1">
      <alignment horizontal="center" vertical="center"/>
    </xf>
    <xf numFmtId="0" fontId="29" fillId="0" borderId="23" xfId="2" applyFont="1" applyBorder="1" applyAlignment="1">
      <alignment vertical="center"/>
    </xf>
    <xf numFmtId="0" fontId="29" fillId="0" borderId="0" xfId="2" applyFont="1" applyAlignment="1">
      <alignment vertical="center"/>
    </xf>
    <xf numFmtId="0" fontId="29" fillId="0" borderId="32" xfId="2" applyFont="1" applyBorder="1" applyAlignment="1">
      <alignment horizontal="center" vertical="center"/>
    </xf>
    <xf numFmtId="0" fontId="29" fillId="0" borderId="42" xfId="2" applyFont="1" applyBorder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28" fillId="0" borderId="0" xfId="2" applyFont="1" applyAlignment="1">
      <alignment vertical="center"/>
    </xf>
    <xf numFmtId="0" fontId="28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39" fillId="7" borderId="32" xfId="2" applyFont="1" applyFill="1" applyBorder="1" applyAlignment="1">
      <alignment horizontal="center" vertical="center" wrapText="1"/>
    </xf>
    <xf numFmtId="0" fontId="39" fillId="7" borderId="32" xfId="2" applyFont="1" applyFill="1" applyBorder="1" applyAlignment="1" applyProtection="1">
      <alignment horizontal="center" vertical="center" wrapText="1"/>
      <protection locked="0"/>
    </xf>
    <xf numFmtId="0" fontId="40" fillId="7" borderId="32" xfId="2" applyFont="1" applyFill="1" applyBorder="1" applyAlignment="1">
      <alignment horizontal="center" vertical="center" wrapText="1"/>
    </xf>
    <xf numFmtId="0" fontId="40" fillId="7" borderId="32" xfId="2" applyFont="1" applyFill="1" applyBorder="1" applyAlignment="1" applyProtection="1">
      <alignment horizontal="center" vertical="center" wrapText="1"/>
      <protection locked="0"/>
    </xf>
    <xf numFmtId="0" fontId="29" fillId="7" borderId="47" xfId="2" applyFont="1" applyFill="1" applyBorder="1" applyAlignment="1">
      <alignment horizontal="center" vertical="center" wrapText="1"/>
    </xf>
    <xf numFmtId="0" fontId="29" fillId="7" borderId="47" xfId="2" applyFont="1" applyFill="1" applyBorder="1" applyAlignment="1">
      <alignment horizontal="center" vertical="center"/>
    </xf>
    <xf numFmtId="0" fontId="29" fillId="7" borderId="47" xfId="2" applyFont="1" applyFill="1" applyBorder="1" applyAlignment="1" applyProtection="1">
      <alignment horizontal="center" vertical="center" wrapText="1"/>
      <protection locked="0"/>
    </xf>
    <xf numFmtId="0" fontId="28" fillId="7" borderId="48" xfId="2" applyFont="1" applyFill="1" applyBorder="1" applyAlignment="1">
      <alignment horizontal="center" vertical="center"/>
    </xf>
    <xf numFmtId="0" fontId="29" fillId="0" borderId="42" xfId="2" applyFont="1" applyBorder="1" applyAlignment="1">
      <alignment horizontal="center" vertical="center" wrapText="1"/>
    </xf>
    <xf numFmtId="0" fontId="29" fillId="7" borderId="42" xfId="2" applyFont="1" applyFill="1" applyBorder="1" applyAlignment="1" applyProtection="1">
      <alignment horizontal="center" vertical="center"/>
      <protection locked="0"/>
    </xf>
    <xf numFmtId="0" fontId="29" fillId="0" borderId="42" xfId="2" applyFont="1" applyBorder="1" applyAlignment="1" applyProtection="1">
      <alignment horizontal="center" vertical="center" wrapText="1"/>
      <protection locked="0"/>
    </xf>
    <xf numFmtId="0" fontId="28" fillId="7" borderId="43" xfId="2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1" fillId="0" borderId="23" xfId="2" applyFont="1" applyBorder="1" applyAlignment="1">
      <alignment vertical="center"/>
    </xf>
    <xf numFmtId="0" fontId="11" fillId="7" borderId="32" xfId="0" applyFont="1" applyFill="1" applyBorder="1" applyAlignment="1" applyProtection="1">
      <alignment horizontal="center" vertical="center"/>
      <protection locked="0"/>
    </xf>
    <xf numFmtId="0" fontId="10" fillId="7" borderId="27" xfId="0" applyFont="1" applyFill="1" applyBorder="1" applyAlignment="1">
      <alignment horizontal="center" vertical="center" wrapText="1"/>
    </xf>
    <xf numFmtId="0" fontId="10" fillId="7" borderId="27" xfId="0" applyFont="1" applyFill="1" applyBorder="1" applyAlignment="1">
      <alignment vertical="center"/>
    </xf>
    <xf numFmtId="0" fontId="11" fillId="7" borderId="47" xfId="0" applyFont="1" applyFill="1" applyBorder="1" applyAlignment="1" applyProtection="1">
      <alignment horizontal="center" vertical="center"/>
      <protection locked="0"/>
    </xf>
    <xf numFmtId="0" fontId="10" fillId="0" borderId="56" xfId="0" applyFont="1" applyBorder="1" applyAlignment="1">
      <alignment horizontal="center" vertical="center" wrapText="1"/>
    </xf>
    <xf numFmtId="0" fontId="11" fillId="7" borderId="42" xfId="0" applyFont="1" applyFill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1" fillId="0" borderId="56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7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>
      <alignment horizontal="center" vertical="center" wrapText="1"/>
    </xf>
    <xf numFmtId="0" fontId="13" fillId="7" borderId="65" xfId="0" applyFont="1" applyFill="1" applyBorder="1" applyAlignment="1" applyProtection="1">
      <alignment vertical="center"/>
      <protection locked="0"/>
    </xf>
    <xf numFmtId="0" fontId="11" fillId="7" borderId="67" xfId="0" applyFont="1" applyFill="1" applyBorder="1" applyAlignment="1" applyProtection="1">
      <alignment vertical="center"/>
      <protection locked="0"/>
    </xf>
    <xf numFmtId="0" fontId="13" fillId="7" borderId="67" xfId="0" applyFont="1" applyFill="1" applyBorder="1" applyAlignment="1" applyProtection="1">
      <alignment vertical="center"/>
      <protection locked="0"/>
    </xf>
    <xf numFmtId="0" fontId="13" fillId="7" borderId="69" xfId="0" applyFont="1" applyFill="1" applyBorder="1" applyAlignment="1" applyProtection="1">
      <alignment vertical="center"/>
      <protection locked="0"/>
    </xf>
    <xf numFmtId="0" fontId="13" fillId="7" borderId="23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7" borderId="185" xfId="0" applyFont="1" applyFill="1" applyBorder="1" applyAlignment="1" applyProtection="1">
      <alignment vertical="center"/>
      <protection locked="0"/>
    </xf>
    <xf numFmtId="0" fontId="13" fillId="7" borderId="59" xfId="0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0" fontId="13" fillId="7" borderId="42" xfId="0" applyFont="1" applyFill="1" applyBorder="1" applyAlignment="1">
      <alignment horizontal="center" vertical="center" wrapText="1"/>
    </xf>
    <xf numFmtId="0" fontId="15" fillId="7" borderId="159" xfId="0" applyFont="1" applyFill="1" applyBorder="1" applyAlignment="1">
      <alignment horizontal="center" vertical="center" wrapText="1"/>
    </xf>
    <xf numFmtId="0" fontId="15" fillId="7" borderId="160" xfId="0" applyFont="1" applyFill="1" applyBorder="1" applyAlignment="1">
      <alignment vertical="center" wrapText="1"/>
    </xf>
    <xf numFmtId="0" fontId="15" fillId="7" borderId="160" xfId="0" applyFont="1" applyFill="1" applyBorder="1" applyAlignment="1">
      <alignment horizontal="center" vertical="center" wrapText="1"/>
    </xf>
    <xf numFmtId="0" fontId="13" fillId="7" borderId="160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3" fillId="7" borderId="47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28" fillId="0" borderId="23" xfId="2" applyFont="1" applyBorder="1" applyAlignment="1">
      <alignment vertical="center"/>
    </xf>
    <xf numFmtId="0" fontId="28" fillId="0" borderId="0" xfId="2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0" fontId="28" fillId="7" borderId="23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/>
    </xf>
    <xf numFmtId="0" fontId="28" fillId="7" borderId="65" xfId="0" applyFont="1" applyFill="1" applyBorder="1" applyAlignment="1" applyProtection="1">
      <alignment vertical="center"/>
      <protection locked="0"/>
    </xf>
    <xf numFmtId="0" fontId="29" fillId="7" borderId="67" xfId="0" applyFont="1" applyFill="1" applyBorder="1" applyAlignment="1" applyProtection="1">
      <alignment vertical="center"/>
      <protection locked="0"/>
    </xf>
    <xf numFmtId="0" fontId="28" fillId="7" borderId="67" xfId="0" applyFont="1" applyFill="1" applyBorder="1" applyAlignment="1" applyProtection="1">
      <alignment vertical="center"/>
      <protection locked="0"/>
    </xf>
    <xf numFmtId="0" fontId="28" fillId="7" borderId="69" xfId="0" applyFont="1" applyFill="1" applyBorder="1" applyAlignment="1" applyProtection="1">
      <alignment vertical="center"/>
      <protection locked="0"/>
    </xf>
    <xf numFmtId="0" fontId="28" fillId="7" borderId="185" xfId="0" applyFont="1" applyFill="1" applyBorder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>
      <alignment vertical="center"/>
    </xf>
    <xf numFmtId="0" fontId="29" fillId="0" borderId="47" xfId="0" applyFont="1" applyBorder="1" applyAlignment="1">
      <alignment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32" xfId="0" applyFont="1" applyBorder="1" applyAlignment="1">
      <alignment vertical="center" wrapText="1"/>
    </xf>
    <xf numFmtId="0" fontId="29" fillId="0" borderId="3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vertical="center" wrapText="1"/>
    </xf>
    <xf numFmtId="0" fontId="29" fillId="0" borderId="42" xfId="0" applyFont="1" applyBorder="1" applyAlignment="1">
      <alignment horizontal="center" vertical="center" wrapText="1"/>
    </xf>
    <xf numFmtId="0" fontId="29" fillId="0" borderId="31" xfId="0" applyFont="1" applyBorder="1" applyAlignment="1">
      <alignment vertical="center" wrapText="1"/>
    </xf>
    <xf numFmtId="0" fontId="29" fillId="0" borderId="31" xfId="0" applyFont="1" applyBorder="1" applyAlignment="1">
      <alignment horizontal="center" vertical="center" wrapText="1"/>
    </xf>
    <xf numFmtId="0" fontId="28" fillId="7" borderId="160" xfId="0" applyFont="1" applyFill="1" applyBorder="1" applyAlignment="1">
      <alignment horizontal="center" vertical="center" wrapText="1"/>
    </xf>
    <xf numFmtId="0" fontId="28" fillId="7" borderId="31" xfId="0" applyFont="1" applyFill="1" applyBorder="1" applyAlignment="1">
      <alignment horizontal="center" vertical="center" wrapText="1"/>
    </xf>
    <xf numFmtId="0" fontId="28" fillId="7" borderId="32" xfId="0" applyFont="1" applyFill="1" applyBorder="1" applyAlignment="1">
      <alignment horizontal="center" vertical="center" wrapText="1"/>
    </xf>
    <xf numFmtId="0" fontId="28" fillId="7" borderId="4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7" borderId="159" xfId="0" applyFont="1" applyFill="1" applyBorder="1" applyAlignment="1">
      <alignment horizontal="center" vertical="center" wrapText="1"/>
    </xf>
    <xf numFmtId="0" fontId="28" fillId="7" borderId="160" xfId="0" applyFont="1" applyFill="1" applyBorder="1" applyAlignment="1">
      <alignment vertical="center" wrapText="1"/>
    </xf>
    <xf numFmtId="0" fontId="29" fillId="0" borderId="28" xfId="2" applyFont="1" applyBorder="1" applyAlignment="1">
      <alignment vertical="center" wrapText="1"/>
    </xf>
    <xf numFmtId="0" fontId="13" fillId="7" borderId="58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29" fillId="0" borderId="28" xfId="2" applyFont="1" applyBorder="1" applyAlignment="1">
      <alignment horizontal="left" vertical="center" wrapText="1"/>
    </xf>
    <xf numFmtId="0" fontId="41" fillId="0" borderId="32" xfId="0" applyFont="1" applyBorder="1" applyAlignment="1">
      <alignment horizontal="center" vertical="center" wrapText="1"/>
    </xf>
    <xf numFmtId="0" fontId="28" fillId="7" borderId="186" xfId="0" applyFont="1" applyFill="1" applyBorder="1" applyAlignment="1">
      <alignment horizontal="center" vertical="center" wrapText="1"/>
    </xf>
    <xf numFmtId="0" fontId="13" fillId="7" borderId="15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1" fillId="0" borderId="29" xfId="2" applyFont="1" applyBorder="1" applyAlignment="1">
      <alignment horizontal="left" vertical="center"/>
    </xf>
    <xf numFmtId="0" fontId="29" fillId="0" borderId="32" xfId="2" applyFont="1" applyBorder="1" applyAlignment="1" applyProtection="1">
      <alignment horizontal="center" vertical="center"/>
      <protection locked="0"/>
    </xf>
    <xf numFmtId="0" fontId="28" fillId="7" borderId="27" xfId="2" applyFont="1" applyFill="1" applyBorder="1" applyAlignment="1">
      <alignment vertical="center"/>
    </xf>
    <xf numFmtId="0" fontId="11" fillId="0" borderId="42" xfId="0" applyFont="1" applyBorder="1" applyAlignment="1">
      <alignment horizontal="left" vertical="center" wrapText="1"/>
    </xf>
    <xf numFmtId="0" fontId="9" fillId="0" borderId="32" xfId="0" applyFont="1" applyBorder="1" applyAlignment="1">
      <alignment vertical="center" wrapText="1"/>
    </xf>
    <xf numFmtId="0" fontId="10" fillId="7" borderId="27" xfId="0" applyFont="1" applyFill="1" applyBorder="1" applyAlignment="1">
      <alignment horizontal="center" vertical="center"/>
    </xf>
    <xf numFmtId="0" fontId="29" fillId="0" borderId="29" xfId="2" applyFont="1" applyBorder="1" applyAlignment="1">
      <alignment horizontal="left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0" fontId="9" fillId="0" borderId="47" xfId="0" applyFont="1" applyBorder="1" applyAlignment="1" applyProtection="1">
      <alignment vertical="center"/>
      <protection locked="0"/>
    </xf>
    <xf numFmtId="0" fontId="9" fillId="0" borderId="42" xfId="0" applyFont="1" applyBorder="1" applyAlignment="1" applyProtection="1">
      <alignment vertical="center"/>
      <protection locked="0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60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47" xfId="0" applyFont="1" applyBorder="1" applyAlignment="1" applyProtection="1">
      <alignment vertical="center"/>
      <protection locked="0"/>
    </xf>
    <xf numFmtId="0" fontId="11" fillId="0" borderId="32" xfId="0" applyFont="1" applyBorder="1" applyAlignment="1" applyProtection="1">
      <alignment vertical="center"/>
      <protection locked="0"/>
    </xf>
    <xf numFmtId="0" fontId="11" fillId="0" borderId="42" xfId="0" applyFont="1" applyBorder="1" applyAlignment="1" applyProtection="1">
      <alignment vertical="center"/>
      <protection locked="0"/>
    </xf>
    <xf numFmtId="0" fontId="29" fillId="7" borderId="32" xfId="2" applyFont="1" applyFill="1" applyBorder="1" applyAlignment="1" applyProtection="1">
      <alignment horizontal="center" vertical="center"/>
      <protection locked="0"/>
    </xf>
    <xf numFmtId="0" fontId="29" fillId="7" borderId="47" xfId="2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9" fillId="0" borderId="28" xfId="2" applyFont="1" applyBorder="1" applyAlignment="1">
      <alignment vertical="center" wrapText="1"/>
    </xf>
    <xf numFmtId="0" fontId="12" fillId="0" borderId="29" xfId="0" applyFont="1" applyBorder="1" applyAlignment="1" applyProtection="1">
      <alignment horizontal="right" vertical="center"/>
      <protection locked="0"/>
    </xf>
    <xf numFmtId="0" fontId="19" fillId="0" borderId="19" xfId="0" applyFont="1" applyBorder="1" applyAlignment="1" applyProtection="1">
      <alignment vertical="center" wrapText="1"/>
      <protection locked="0"/>
    </xf>
    <xf numFmtId="2" fontId="19" fillId="0" borderId="21" xfId="1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2" fontId="19" fillId="0" borderId="18" xfId="1" applyNumberFormat="1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2" fontId="19" fillId="0" borderId="15" xfId="1" applyNumberFormat="1" applyFont="1" applyBorder="1" applyAlignment="1" applyProtection="1">
      <alignment horizontal="center" vertical="center" wrapText="1"/>
      <protection locked="0"/>
    </xf>
    <xf numFmtId="0" fontId="19" fillId="0" borderId="84" xfId="0" applyFont="1" applyBorder="1" applyAlignment="1" applyProtection="1">
      <alignment horizontal="center" vertical="center"/>
      <protection locked="0"/>
    </xf>
    <xf numFmtId="0" fontId="21" fillId="7" borderId="85" xfId="0" applyFont="1" applyFill="1" applyBorder="1" applyAlignment="1" applyProtection="1">
      <alignment horizontal="center" vertical="center"/>
      <protection locked="0"/>
    </xf>
    <xf numFmtId="0" fontId="21" fillId="0" borderId="32" xfId="0" applyFont="1" applyBorder="1" applyAlignment="1" applyProtection="1">
      <alignment vertical="center" wrapText="1"/>
      <protection locked="0"/>
    </xf>
    <xf numFmtId="2" fontId="21" fillId="0" borderId="33" xfId="0" applyNumberFormat="1" applyFont="1" applyBorder="1" applyAlignment="1" applyProtection="1">
      <alignment horizontal="center" vertical="center" wrapText="1"/>
      <protection locked="0"/>
    </xf>
    <xf numFmtId="2" fontId="19" fillId="0" borderId="33" xfId="0" applyNumberFormat="1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11" fillId="0" borderId="81" xfId="0" applyFont="1" applyBorder="1" applyAlignment="1" applyProtection="1">
      <alignment horizontal="center" vertical="center"/>
      <protection locked="0"/>
    </xf>
    <xf numFmtId="0" fontId="11" fillId="0" borderId="166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horizontal="center" vertical="center"/>
      <protection locked="0"/>
    </xf>
    <xf numFmtId="0" fontId="9" fillId="0" borderId="67" xfId="0" applyFont="1" applyBorder="1" applyAlignment="1" applyProtection="1">
      <alignment horizontal="center" vertical="center"/>
      <protection locked="0"/>
    </xf>
    <xf numFmtId="0" fontId="11" fillId="0" borderId="17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/>
      <protection locked="0"/>
    </xf>
    <xf numFmtId="0" fontId="11" fillId="0" borderId="29" xfId="2" applyFont="1" applyBorder="1" applyAlignment="1" applyProtection="1">
      <alignment horizontal="left" vertical="center"/>
      <protection locked="0"/>
    </xf>
    <xf numFmtId="0" fontId="11" fillId="0" borderId="29" xfId="2" applyFont="1" applyBorder="1" applyAlignment="1" applyProtection="1">
      <alignment vertical="center"/>
      <protection locked="0"/>
    </xf>
    <xf numFmtId="0" fontId="11" fillId="7" borderId="31" xfId="0" applyFont="1" applyFill="1" applyBorder="1" applyAlignment="1" applyProtection="1">
      <alignment horizontal="center" vertical="center"/>
      <protection locked="0"/>
    </xf>
    <xf numFmtId="0" fontId="11" fillId="7" borderId="66" xfId="0" applyFont="1" applyFill="1" applyBorder="1" applyAlignment="1" applyProtection="1">
      <alignment horizontal="center" vertical="center"/>
      <protection locked="0"/>
    </xf>
    <xf numFmtId="0" fontId="11" fillId="7" borderId="68" xfId="0" applyFont="1" applyFill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48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62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63" xfId="0" applyFont="1" applyBorder="1" applyAlignment="1" applyProtection="1">
      <alignment horizontal="left" vertical="center"/>
      <protection locked="0"/>
    </xf>
    <xf numFmtId="0" fontId="29" fillId="0" borderId="29" xfId="2" applyFont="1" applyBorder="1" applyAlignment="1" applyProtection="1">
      <alignment vertical="center"/>
      <protection locked="0"/>
    </xf>
    <xf numFmtId="0" fontId="29" fillId="7" borderId="31" xfId="0" applyFont="1" applyFill="1" applyBorder="1" applyAlignment="1" applyProtection="1">
      <alignment horizontal="center" vertical="center"/>
      <protection locked="0"/>
    </xf>
    <xf numFmtId="0" fontId="29" fillId="7" borderId="66" xfId="0" applyFont="1" applyFill="1" applyBorder="1" applyAlignment="1" applyProtection="1">
      <alignment horizontal="center" vertical="center"/>
      <protection locked="0"/>
    </xf>
    <xf numFmtId="0" fontId="29" fillId="7" borderId="32" xfId="0" applyFont="1" applyFill="1" applyBorder="1" applyAlignment="1" applyProtection="1">
      <alignment horizontal="center" vertical="center"/>
      <protection locked="0"/>
    </xf>
    <xf numFmtId="0" fontId="29" fillId="7" borderId="68" xfId="0" applyFont="1" applyFill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horizontal="center" vertical="center" wrapText="1"/>
      <protection locked="0"/>
    </xf>
    <xf numFmtId="0" fontId="29" fillId="0" borderId="42" xfId="0" applyFont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 wrapText="1"/>
      <protection locked="0"/>
    </xf>
    <xf numFmtId="0" fontId="29" fillId="0" borderId="33" xfId="0" applyFont="1" applyBorder="1" applyAlignment="1" applyProtection="1">
      <alignment horizontal="center" vertical="center" wrapText="1"/>
      <protection locked="0"/>
    </xf>
    <xf numFmtId="0" fontId="29" fillId="0" borderId="43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 wrapText="1"/>
      <protection locked="0"/>
    </xf>
    <xf numFmtId="0" fontId="29" fillId="0" borderId="163" xfId="0" applyFont="1" applyBorder="1" applyAlignment="1" applyProtection="1">
      <alignment horizontal="center" vertical="center" wrapText="1"/>
      <protection locked="0"/>
    </xf>
    <xf numFmtId="0" fontId="29" fillId="0" borderId="35" xfId="0" applyFont="1" applyBorder="1" applyAlignment="1" applyProtection="1">
      <alignment horizontal="center" vertical="center" wrapText="1"/>
      <protection locked="0"/>
    </xf>
    <xf numFmtId="0" fontId="29" fillId="0" borderId="70" xfId="0" applyFont="1" applyBorder="1" applyAlignment="1" applyProtection="1">
      <alignment horizontal="center" vertical="center" wrapText="1"/>
      <protection locked="0"/>
    </xf>
    <xf numFmtId="0" fontId="29" fillId="0" borderId="164" xfId="0" applyFont="1" applyBorder="1" applyAlignment="1" applyProtection="1">
      <alignment horizontal="left" vertical="center" wrapText="1"/>
      <protection locked="0"/>
    </xf>
    <xf numFmtId="0" fontId="29" fillId="0" borderId="156" xfId="0" applyFont="1" applyBorder="1" applyAlignment="1" applyProtection="1">
      <alignment horizontal="left" vertical="center" wrapText="1"/>
      <protection locked="0"/>
    </xf>
    <xf numFmtId="0" fontId="29" fillId="0" borderId="158" xfId="0" applyFont="1" applyBorder="1" applyAlignment="1" applyProtection="1">
      <alignment horizontal="left" vertical="center" wrapText="1"/>
      <protection locked="0"/>
    </xf>
    <xf numFmtId="0" fontId="21" fillId="7" borderId="85" xfId="0" applyFont="1" applyFill="1" applyBorder="1" applyAlignment="1" applyProtection="1">
      <alignment horizontal="left" vertical="center"/>
      <protection locked="0"/>
    </xf>
    <xf numFmtId="0" fontId="29" fillId="0" borderId="29" xfId="2" applyFont="1" applyBorder="1" applyAlignment="1" applyProtection="1">
      <alignment horizontal="left" vertical="center"/>
      <protection locked="0"/>
    </xf>
    <xf numFmtId="0" fontId="21" fillId="7" borderId="90" xfId="0" applyFont="1" applyFill="1" applyBorder="1" applyAlignment="1">
      <alignment horizontal="center" vertical="center"/>
    </xf>
    <xf numFmtId="0" fontId="21" fillId="7" borderId="191" xfId="0" applyFont="1" applyFill="1" applyBorder="1" applyAlignment="1" applyProtection="1">
      <alignment horizontal="left" vertical="center"/>
      <protection locked="0"/>
    </xf>
    <xf numFmtId="0" fontId="25" fillId="8" borderId="195" xfId="0" applyFont="1" applyFill="1" applyBorder="1" applyAlignment="1">
      <alignment horizontal="center" vertical="center"/>
    </xf>
    <xf numFmtId="0" fontId="25" fillId="8" borderId="196" xfId="0" applyFont="1" applyFill="1" applyBorder="1" applyAlignment="1">
      <alignment horizontal="center" vertical="center"/>
    </xf>
    <xf numFmtId="0" fontId="25" fillId="8" borderId="126" xfId="0" applyFont="1" applyFill="1" applyBorder="1" applyAlignment="1">
      <alignment horizontal="center" vertical="center"/>
    </xf>
    <xf numFmtId="0" fontId="25" fillId="8" borderId="197" xfId="0" applyFont="1" applyFill="1" applyBorder="1" applyAlignment="1">
      <alignment horizontal="center" vertical="center"/>
    </xf>
    <xf numFmtId="0" fontId="25" fillId="8" borderId="198" xfId="0" applyFont="1" applyFill="1" applyBorder="1" applyAlignment="1">
      <alignment horizontal="center" vertical="center"/>
    </xf>
    <xf numFmtId="0" fontId="25" fillId="8" borderId="127" xfId="0" applyFont="1" applyFill="1" applyBorder="1" applyAlignment="1">
      <alignment horizontal="center" vertical="center"/>
    </xf>
    <xf numFmtId="0" fontId="21" fillId="7" borderId="201" xfId="0" applyFont="1" applyFill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21" fillId="7" borderId="191" xfId="0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center" vertical="center"/>
    </xf>
    <xf numFmtId="0" fontId="34" fillId="0" borderId="0" xfId="0" applyFont="1"/>
    <xf numFmtId="0" fontId="33" fillId="2" borderId="0" xfId="0" applyFont="1" applyFill="1" applyAlignment="1">
      <alignment horizontal="center" vertical="center" wrapText="1"/>
    </xf>
    <xf numFmtId="0" fontId="43" fillId="3" borderId="0" xfId="0" applyFont="1" applyFill="1"/>
    <xf numFmtId="0" fontId="16" fillId="3" borderId="0" xfId="0" applyFont="1" applyFill="1" applyAlignment="1">
      <alignment horizontal="center" wrapText="1"/>
    </xf>
    <xf numFmtId="0" fontId="43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1" fillId="0" borderId="202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>
      <alignment horizontal="center" vertical="center"/>
    </xf>
    <xf numFmtId="0" fontId="30" fillId="7" borderId="186" xfId="0" applyFont="1" applyFill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6" fillId="0" borderId="32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1" fillId="0" borderId="47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203" xfId="0" applyFont="1" applyBorder="1" applyAlignment="1">
      <alignment vertical="center" wrapText="1"/>
    </xf>
    <xf numFmtId="0" fontId="11" fillId="0" borderId="203" xfId="0" applyFont="1" applyBorder="1" applyAlignment="1" applyProtection="1">
      <alignment horizontal="center" vertical="center"/>
      <protection locked="0"/>
    </xf>
    <xf numFmtId="0" fontId="11" fillId="0" borderId="203" xfId="0" applyFont="1" applyBorder="1" applyAlignment="1" applyProtection="1">
      <alignment vertical="center"/>
      <protection locked="0"/>
    </xf>
    <xf numFmtId="0" fontId="11" fillId="0" borderId="203" xfId="0" applyFont="1" applyBorder="1" applyAlignment="1">
      <alignment horizontal="center" vertical="center"/>
    </xf>
    <xf numFmtId="0" fontId="13" fillId="7" borderId="204" xfId="0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11" fillId="0" borderId="33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29" fillId="0" borderId="31" xfId="2" applyFont="1" applyBorder="1" applyAlignment="1" applyProtection="1">
      <alignment horizontal="center" vertical="center"/>
      <protection locked="0"/>
    </xf>
    <xf numFmtId="0" fontId="44" fillId="7" borderId="160" xfId="0" applyFont="1" applyFill="1" applyBorder="1" applyAlignment="1">
      <alignment horizontal="center" vertical="center" wrapText="1"/>
    </xf>
    <xf numFmtId="165" fontId="45" fillId="0" borderId="32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165" fontId="45" fillId="0" borderId="32" xfId="0" applyNumberFormat="1" applyFont="1" applyBorder="1" applyAlignment="1">
      <alignment horizontal="center" vertical="center" wrapText="1"/>
    </xf>
    <xf numFmtId="0" fontId="29" fillId="0" borderId="32" xfId="0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65" fontId="45" fillId="0" borderId="42" xfId="0" applyNumberFormat="1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165" fontId="45" fillId="0" borderId="42" xfId="0" applyNumberFormat="1" applyFont="1" applyBorder="1" applyAlignment="1">
      <alignment horizontal="center" vertical="center" wrapText="1"/>
    </xf>
    <xf numFmtId="0" fontId="29" fillId="0" borderId="42" xfId="0" applyFont="1" applyBorder="1" applyAlignment="1">
      <alignment vertical="center"/>
    </xf>
    <xf numFmtId="0" fontId="28" fillId="7" borderId="58" xfId="0" applyFont="1" applyFill="1" applyBorder="1" applyAlignment="1">
      <alignment horizontal="center" vertical="center" wrapText="1"/>
    </xf>
    <xf numFmtId="0" fontId="28" fillId="7" borderId="9" xfId="0" applyFont="1" applyFill="1" applyBorder="1" applyAlignment="1">
      <alignment horizontal="center" vertical="center" wrapText="1"/>
    </xf>
    <xf numFmtId="0" fontId="28" fillId="7" borderId="59" xfId="0" applyFont="1" applyFill="1" applyBorder="1" applyAlignment="1">
      <alignment horizontal="center" vertical="center" wrapText="1"/>
    </xf>
    <xf numFmtId="0" fontId="10" fillId="7" borderId="203" xfId="0" applyFont="1" applyFill="1" applyBorder="1" applyAlignment="1">
      <alignment horizontal="center" vertical="center"/>
    </xf>
    <xf numFmtId="0" fontId="13" fillId="7" borderId="204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165" fontId="45" fillId="3" borderId="32" xfId="0" applyNumberFormat="1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165" fontId="45" fillId="3" borderId="32" xfId="0" applyNumberFormat="1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28" fillId="0" borderId="0" xfId="2" applyFont="1" applyAlignment="1">
      <alignment horizontal="center" vertical="center"/>
    </xf>
    <xf numFmtId="0" fontId="45" fillId="0" borderId="47" xfId="0" applyFont="1" applyBorder="1" applyAlignment="1">
      <alignment horizontal="left" vertical="center"/>
    </xf>
    <xf numFmtId="0" fontId="45" fillId="0" borderId="47" xfId="0" applyFont="1" applyBorder="1" applyAlignment="1">
      <alignment vertical="center"/>
    </xf>
    <xf numFmtId="0" fontId="29" fillId="0" borderId="47" xfId="0" applyFont="1" applyBorder="1" applyAlignment="1">
      <alignment vertical="center"/>
    </xf>
    <xf numFmtId="0" fontId="45" fillId="0" borderId="32" xfId="0" applyFont="1" applyBorder="1" applyAlignment="1">
      <alignment horizontal="left" vertical="center"/>
    </xf>
    <xf numFmtId="0" fontId="45" fillId="0" borderId="32" xfId="0" applyFont="1" applyBorder="1" applyAlignment="1">
      <alignment vertical="center"/>
    </xf>
    <xf numFmtId="0" fontId="45" fillId="0" borderId="42" xfId="0" applyFont="1" applyBorder="1" applyAlignment="1">
      <alignment horizontal="left" vertical="center"/>
    </xf>
    <xf numFmtId="0" fontId="45" fillId="0" borderId="42" xfId="0" applyFont="1" applyBorder="1" applyAlignment="1">
      <alignment vertical="center"/>
    </xf>
    <xf numFmtId="0" fontId="45" fillId="0" borderId="47" xfId="0" applyFont="1" applyBorder="1" applyAlignment="1">
      <alignment horizontal="center" vertical="center"/>
    </xf>
    <xf numFmtId="0" fontId="45" fillId="0" borderId="32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34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 wrapText="1"/>
    </xf>
    <xf numFmtId="16" fontId="45" fillId="0" borderId="34" xfId="0" quotePrefix="1" applyNumberFormat="1" applyFont="1" applyBorder="1" applyAlignment="1">
      <alignment horizontal="center" vertical="center" wrapText="1"/>
    </xf>
    <xf numFmtId="16" fontId="45" fillId="0" borderId="34" xfId="0" quotePrefix="1" applyNumberFormat="1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7" borderId="203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left" vertical="center" wrapText="1"/>
    </xf>
    <xf numFmtId="0" fontId="13" fillId="7" borderId="48" xfId="0" applyFont="1" applyFill="1" applyBorder="1" applyAlignment="1">
      <alignment horizontal="center" vertical="center" wrapText="1"/>
    </xf>
    <xf numFmtId="166" fontId="13" fillId="3" borderId="33" xfId="0" applyNumberFormat="1" applyFont="1" applyFill="1" applyBorder="1" applyAlignment="1">
      <alignment horizontal="center" vertical="center" wrapText="1"/>
    </xf>
    <xf numFmtId="166" fontId="13" fillId="3" borderId="43" xfId="0" applyNumberFormat="1" applyFont="1" applyFill="1" applyBorder="1" applyAlignment="1">
      <alignment horizontal="center" vertical="center" wrapText="1"/>
    </xf>
    <xf numFmtId="0" fontId="10" fillId="7" borderId="4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29" fillId="0" borderId="32" xfId="0" applyFont="1" applyBorder="1" applyAlignment="1" applyProtection="1">
      <alignment vertical="center"/>
      <protection locked="0"/>
    </xf>
    <xf numFmtId="0" fontId="29" fillId="0" borderId="42" xfId="0" applyFont="1" applyBorder="1" applyAlignment="1" applyProtection="1">
      <alignment vertical="center"/>
      <protection locked="0"/>
    </xf>
    <xf numFmtId="0" fontId="29" fillId="0" borderId="36" xfId="0" applyFont="1" applyBorder="1" applyAlignment="1" applyProtection="1">
      <alignment horizontal="center" vertical="center" wrapText="1"/>
      <protection locked="0"/>
    </xf>
    <xf numFmtId="0" fontId="29" fillId="0" borderId="32" xfId="0" applyFont="1" applyBorder="1" applyAlignment="1" applyProtection="1">
      <alignment vertical="center" wrapText="1"/>
      <protection locked="0"/>
    </xf>
    <xf numFmtId="0" fontId="29" fillId="0" borderId="34" xfId="0" applyFont="1" applyBorder="1" applyAlignment="1" applyProtection="1">
      <alignment horizontal="center" vertical="center" wrapText="1"/>
      <protection locked="0"/>
    </xf>
    <xf numFmtId="0" fontId="29" fillId="0" borderId="47" xfId="0" applyFont="1" applyBorder="1" applyAlignment="1" applyProtection="1">
      <alignment horizontal="center" vertical="center"/>
      <protection locked="0"/>
    </xf>
    <xf numFmtId="0" fontId="29" fillId="0" borderId="47" xfId="0" applyFont="1" applyBorder="1" applyAlignment="1" applyProtection="1">
      <alignment vertical="center"/>
      <protection locked="0"/>
    </xf>
    <xf numFmtId="0" fontId="29" fillId="0" borderId="32" xfId="0" applyFont="1" applyBorder="1" applyAlignment="1" applyProtection="1">
      <alignment horizontal="center" vertical="center"/>
      <protection locked="0"/>
    </xf>
    <xf numFmtId="0" fontId="29" fillId="0" borderId="42" xfId="0" applyFont="1" applyBorder="1" applyAlignment="1" applyProtection="1">
      <alignment horizontal="center" vertical="center"/>
      <protection locked="0"/>
    </xf>
    <xf numFmtId="0" fontId="29" fillId="0" borderId="48" xfId="0" applyFont="1" applyBorder="1" applyAlignment="1" applyProtection="1">
      <alignment vertical="center"/>
      <protection locked="0"/>
    </xf>
    <xf numFmtId="0" fontId="29" fillId="0" borderId="33" xfId="0" applyFont="1" applyBorder="1" applyAlignment="1" applyProtection="1">
      <alignment vertical="center"/>
      <protection locked="0"/>
    </xf>
    <xf numFmtId="0" fontId="29" fillId="0" borderId="43" xfId="0" applyFont="1" applyBorder="1" applyAlignment="1" applyProtection="1">
      <alignment vertical="center"/>
      <protection locked="0"/>
    </xf>
    <xf numFmtId="0" fontId="9" fillId="0" borderId="16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9" fillId="0" borderId="0" xfId="0" applyFont="1"/>
    <xf numFmtId="0" fontId="46" fillId="7" borderId="23" xfId="0" applyFont="1" applyFill="1" applyBorder="1" applyAlignment="1">
      <alignment horizontal="center" vertical="center" wrapText="1"/>
    </xf>
    <xf numFmtId="0" fontId="46" fillId="7" borderId="27" xfId="0" applyFont="1" applyFill="1" applyBorder="1" applyAlignment="1">
      <alignment horizontal="center" vertical="center" wrapText="1"/>
    </xf>
    <xf numFmtId="0" fontId="46" fillId="7" borderId="27" xfId="0" applyFont="1" applyFill="1" applyBorder="1" applyAlignment="1">
      <alignment horizontal="center" vertical="center"/>
    </xf>
    <xf numFmtId="0" fontId="28" fillId="7" borderId="28" xfId="0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8" xfId="0" applyFont="1" applyBorder="1"/>
    <xf numFmtId="0" fontId="29" fillId="0" borderId="33" xfId="0" applyFont="1" applyBorder="1"/>
    <xf numFmtId="0" fontId="28" fillId="0" borderId="22" xfId="0" applyFont="1" applyBorder="1" applyAlignment="1">
      <alignment horizontal="center" vertical="center" wrapText="1"/>
    </xf>
    <xf numFmtId="0" fontId="29" fillId="0" borderId="43" xfId="0" applyFont="1" applyBorder="1"/>
    <xf numFmtId="0" fontId="29" fillId="0" borderId="48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163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9" fillId="0" borderId="47" xfId="0" applyFont="1" applyBorder="1" applyProtection="1">
      <protection locked="0"/>
    </xf>
    <xf numFmtId="0" fontId="29" fillId="0" borderId="32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5" fillId="0" borderId="27" xfId="2" applyFont="1" applyBorder="1" applyAlignment="1">
      <alignment horizontal="center" vertical="center" wrapText="1"/>
    </xf>
    <xf numFmtId="0" fontId="6" fillId="6" borderId="101" xfId="0" applyFont="1" applyFill="1" applyBorder="1" applyAlignment="1">
      <alignment horizontal="left" vertical="center"/>
    </xf>
    <xf numFmtId="0" fontId="6" fillId="6" borderId="105" xfId="0" applyFont="1" applyFill="1" applyBorder="1" applyAlignment="1">
      <alignment horizontal="left" vertical="center"/>
    </xf>
    <xf numFmtId="0" fontId="21" fillId="6" borderId="151" xfId="0" applyFont="1" applyFill="1" applyBorder="1" applyAlignment="1">
      <alignment horizontal="left" vertical="center"/>
    </xf>
    <xf numFmtId="0" fontId="21" fillId="6" borderId="152" xfId="0" applyFont="1" applyFill="1" applyBorder="1" applyAlignment="1">
      <alignment horizontal="left" vertical="center"/>
    </xf>
    <xf numFmtId="0" fontId="19" fillId="0" borderId="148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48" xfId="0" applyFont="1" applyBorder="1" applyAlignment="1" applyProtection="1">
      <alignment vertical="center" wrapText="1"/>
      <protection locked="0"/>
    </xf>
    <xf numFmtId="0" fontId="19" fillId="0" borderId="10" xfId="0" applyFont="1" applyBorder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20" fillId="0" borderId="29" xfId="0" applyFont="1" applyBorder="1" applyAlignment="1" applyProtection="1">
      <alignment horizontal="left" vertical="center"/>
      <protection locked="0"/>
    </xf>
    <xf numFmtId="0" fontId="21" fillId="0" borderId="64" xfId="0" applyFont="1" applyBorder="1" applyAlignment="1" applyProtection="1">
      <alignment horizontal="left" vertical="center" wrapText="1"/>
      <protection locked="0"/>
    </xf>
    <xf numFmtId="0" fontId="21" fillId="0" borderId="29" xfId="0" applyFont="1" applyBorder="1" applyAlignment="1" applyProtection="1">
      <alignment horizontal="left" vertical="center" wrapText="1"/>
      <protection locked="0"/>
    </xf>
    <xf numFmtId="0" fontId="21" fillId="0" borderId="155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21" fillId="0" borderId="156" xfId="0" applyFont="1" applyBorder="1" applyAlignment="1" applyProtection="1">
      <alignment horizontal="left" vertical="center" wrapText="1"/>
      <protection locked="0"/>
    </xf>
    <xf numFmtId="0" fontId="21" fillId="0" borderId="70" xfId="0" applyFont="1" applyBorder="1" applyAlignment="1" applyProtection="1">
      <alignment horizontal="left" vertical="center" wrapText="1"/>
      <protection locked="0"/>
    </xf>
    <xf numFmtId="0" fontId="21" fillId="0" borderId="157" xfId="0" applyFont="1" applyBorder="1" applyAlignment="1" applyProtection="1">
      <alignment horizontal="left" vertical="center" wrapText="1"/>
      <protection locked="0"/>
    </xf>
    <xf numFmtId="0" fontId="21" fillId="0" borderId="158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87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188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/>
    </xf>
    <xf numFmtId="0" fontId="14" fillId="7" borderId="146" xfId="0" applyFont="1" applyFill="1" applyBorder="1" applyAlignment="1">
      <alignment horizontal="center" vertical="center"/>
    </xf>
    <xf numFmtId="0" fontId="21" fillId="6" borderId="97" xfId="0" applyFont="1" applyFill="1" applyBorder="1" applyAlignment="1">
      <alignment horizontal="left" vertical="center"/>
    </xf>
    <xf numFmtId="0" fontId="21" fillId="6" borderId="101" xfId="0" applyFont="1" applyFill="1" applyBorder="1" applyAlignment="1">
      <alignment horizontal="left" vertical="center"/>
    </xf>
    <xf numFmtId="0" fontId="21" fillId="6" borderId="126" xfId="0" applyFont="1" applyFill="1" applyBorder="1" applyAlignment="1">
      <alignment horizontal="left" vertical="center"/>
    </xf>
    <xf numFmtId="0" fontId="21" fillId="6" borderId="131" xfId="0" applyFont="1" applyFill="1" applyBorder="1" applyAlignment="1">
      <alignment horizontal="left" vertical="center"/>
    </xf>
    <xf numFmtId="0" fontId="19" fillId="0" borderId="149" xfId="0" applyFont="1" applyBorder="1" applyAlignment="1" applyProtection="1">
      <alignment horizontal="center" vertical="center" wrapText="1"/>
      <protection locked="0"/>
    </xf>
    <xf numFmtId="0" fontId="19" fillId="0" borderId="150" xfId="0" applyFont="1" applyBorder="1" applyAlignment="1" applyProtection="1">
      <alignment horizontal="center" vertical="center" wrapText="1"/>
      <protection locked="0"/>
    </xf>
    <xf numFmtId="0" fontId="6" fillId="6" borderId="97" xfId="0" applyFont="1" applyFill="1" applyBorder="1" applyAlignment="1">
      <alignment horizontal="left" vertical="center"/>
    </xf>
    <xf numFmtId="0" fontId="6" fillId="6" borderId="104" xfId="0" applyFont="1" applyFill="1" applyBorder="1" applyAlignment="1">
      <alignment horizontal="left" vertical="center"/>
    </xf>
    <xf numFmtId="0" fontId="8" fillId="7" borderId="16" xfId="0" applyFont="1" applyFill="1" applyBorder="1" applyAlignment="1">
      <alignment horizontal="right" vertical="center" wrapText="1"/>
    </xf>
    <xf numFmtId="0" fontId="8" fillId="7" borderId="7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9" fillId="0" borderId="29" xfId="0" applyFont="1" applyBorder="1" applyAlignment="1" applyProtection="1">
      <alignment horizontal="left" vertical="center"/>
      <protection locked="0"/>
    </xf>
    <xf numFmtId="0" fontId="21" fillId="7" borderId="199" xfId="0" applyFont="1" applyFill="1" applyBorder="1" applyAlignment="1" applyProtection="1">
      <alignment horizontal="left" vertical="center"/>
      <protection locked="0"/>
    </xf>
    <xf numFmtId="0" fontId="21" fillId="7" borderId="200" xfId="0" applyFont="1" applyFill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21" fillId="0" borderId="46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41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6" borderId="128" xfId="0" applyFont="1" applyFill="1" applyBorder="1" applyAlignment="1">
      <alignment horizontal="left" vertical="center"/>
    </xf>
    <xf numFmtId="0" fontId="21" fillId="6" borderId="133" xfId="0" applyFont="1" applyFill="1" applyBorder="1" applyAlignment="1">
      <alignment horizontal="left" vertical="center"/>
    </xf>
    <xf numFmtId="0" fontId="21" fillId="6" borderId="60" xfId="0" applyFont="1" applyFill="1" applyBorder="1" applyAlignment="1">
      <alignment horizontal="left" vertical="center"/>
    </xf>
    <xf numFmtId="0" fontId="21" fillId="6" borderId="9" xfId="0" applyFont="1" applyFill="1" applyBorder="1" applyAlignment="1">
      <alignment horizontal="left" vertical="center"/>
    </xf>
    <xf numFmtId="0" fontId="21" fillId="6" borderId="130" xfId="0" applyFont="1" applyFill="1" applyBorder="1" applyAlignment="1">
      <alignment horizontal="left" vertical="center"/>
    </xf>
    <xf numFmtId="0" fontId="21" fillId="6" borderId="134" xfId="0" applyFont="1" applyFill="1" applyBorder="1" applyAlignment="1">
      <alignment horizontal="left" vertical="center"/>
    </xf>
    <xf numFmtId="0" fontId="21" fillId="6" borderId="62" xfId="0" applyFont="1" applyFill="1" applyBorder="1" applyAlignment="1">
      <alignment horizontal="left" vertical="center"/>
    </xf>
    <xf numFmtId="0" fontId="21" fillId="6" borderId="22" xfId="0" applyFont="1" applyFill="1" applyBorder="1" applyAlignment="1">
      <alignment horizontal="left" vertical="center"/>
    </xf>
    <xf numFmtId="0" fontId="12" fillId="0" borderId="50" xfId="0" applyFont="1" applyBorder="1" applyAlignment="1" applyProtection="1">
      <alignment horizontal="left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4" fillId="7" borderId="145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3" xfId="0" applyFont="1" applyBorder="1" applyAlignment="1" applyProtection="1">
      <alignment horizontal="center" vertical="center"/>
      <protection locked="0"/>
    </xf>
    <xf numFmtId="0" fontId="21" fillId="7" borderId="90" xfId="0" applyFont="1" applyFill="1" applyBorder="1" applyAlignment="1" applyProtection="1">
      <alignment horizontal="left" vertical="center"/>
      <protection locked="0"/>
    </xf>
    <xf numFmtId="0" fontId="21" fillId="7" borderId="85" xfId="0" applyFont="1" applyFill="1" applyBorder="1" applyAlignment="1" applyProtection="1">
      <alignment horizontal="left" vertical="center"/>
      <protection locked="0"/>
    </xf>
    <xf numFmtId="0" fontId="21" fillId="7" borderId="192" xfId="0" applyFont="1" applyFill="1" applyBorder="1" applyAlignment="1" applyProtection="1">
      <alignment horizontal="left" vertical="center"/>
      <protection locked="0"/>
    </xf>
    <xf numFmtId="0" fontId="21" fillId="7" borderId="193" xfId="0" applyFont="1" applyFill="1" applyBorder="1" applyAlignment="1" applyProtection="1">
      <alignment horizontal="left" vertical="center"/>
      <protection locked="0"/>
    </xf>
    <xf numFmtId="0" fontId="21" fillId="0" borderId="95" xfId="0" applyFont="1" applyBorder="1" applyAlignment="1">
      <alignment horizontal="center" vertical="center" wrapText="1"/>
    </xf>
    <xf numFmtId="0" fontId="21" fillId="0" borderId="96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21" fillId="0" borderId="56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0" fontId="21" fillId="7" borderId="191" xfId="0" applyFont="1" applyFill="1" applyBorder="1" applyAlignment="1" applyProtection="1">
      <alignment horizontal="left" vertical="center"/>
      <protection locked="0"/>
    </xf>
    <xf numFmtId="0" fontId="14" fillId="7" borderId="189" xfId="0" applyFont="1" applyFill="1" applyBorder="1" applyAlignment="1">
      <alignment horizontal="center" vertical="center" wrapText="1"/>
    </xf>
    <xf numFmtId="0" fontId="14" fillId="7" borderId="190" xfId="0" applyFont="1" applyFill="1" applyBorder="1" applyAlignment="1">
      <alignment horizontal="center" vertical="center" wrapText="1"/>
    </xf>
    <xf numFmtId="0" fontId="21" fillId="6" borderId="129" xfId="0" applyFont="1" applyFill="1" applyBorder="1" applyAlignment="1">
      <alignment horizontal="left" vertical="center"/>
    </xf>
    <xf numFmtId="0" fontId="21" fillId="6" borderId="127" xfId="0" applyFont="1" applyFill="1" applyBorder="1" applyAlignment="1">
      <alignment horizontal="left" vertical="center"/>
    </xf>
    <xf numFmtId="0" fontId="21" fillId="6" borderId="132" xfId="0" applyFont="1" applyFill="1" applyBorder="1" applyAlignment="1">
      <alignment horizontal="left" vertical="center"/>
    </xf>
    <xf numFmtId="0" fontId="21" fillId="6" borderId="44" xfId="0" applyFont="1" applyFill="1" applyBorder="1" applyAlignment="1">
      <alignment horizontal="left" vertical="center"/>
    </xf>
    <xf numFmtId="0" fontId="21" fillId="6" borderId="0" xfId="0" applyFont="1" applyFill="1" applyAlignment="1">
      <alignment horizontal="left" vertical="center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21" fillId="7" borderId="194" xfId="0" applyFont="1" applyFill="1" applyBorder="1" applyAlignment="1" applyProtection="1">
      <alignment horizontal="left" vertical="center"/>
      <protection locked="0"/>
    </xf>
    <xf numFmtId="0" fontId="19" fillId="0" borderId="147" xfId="0" applyFont="1" applyBorder="1" applyAlignment="1" applyProtection="1">
      <alignment vertical="center" wrapText="1"/>
      <protection locked="0"/>
    </xf>
    <xf numFmtId="0" fontId="19" fillId="0" borderId="19" xfId="0" applyFont="1" applyBorder="1" applyAlignment="1" applyProtection="1">
      <alignment vertical="center" wrapText="1"/>
      <protection locked="0"/>
    </xf>
    <xf numFmtId="0" fontId="11" fillId="0" borderId="4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2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4" fillId="0" borderId="24" xfId="2" applyBorder="1" applyAlignment="1">
      <alignment horizontal="left" vertical="center" wrapText="1"/>
    </xf>
    <xf numFmtId="0" fontId="4" fillId="0" borderId="160" xfId="2" applyBorder="1" applyAlignment="1">
      <alignment horizontal="left" vertical="center" wrapText="1"/>
    </xf>
    <xf numFmtId="0" fontId="6" fillId="0" borderId="163" xfId="0" applyFont="1" applyBorder="1" applyAlignment="1">
      <alignment horizontal="left" vertical="center"/>
    </xf>
    <xf numFmtId="0" fontId="6" fillId="0" borderId="96" xfId="0" applyFont="1" applyBorder="1" applyAlignment="1">
      <alignment horizontal="left" vertical="center"/>
    </xf>
    <xf numFmtId="0" fontId="6" fillId="0" borderId="164" xfId="0" applyFont="1" applyBorder="1" applyAlignment="1">
      <alignment horizontal="left" vertical="center"/>
    </xf>
    <xf numFmtId="0" fontId="8" fillId="7" borderId="24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left" vertical="center"/>
    </xf>
    <xf numFmtId="0" fontId="8" fillId="7" borderId="160" xfId="0" applyFont="1" applyFill="1" applyBorder="1" applyAlignment="1">
      <alignment horizontal="left" vertical="center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31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7" fillId="0" borderId="29" xfId="0" applyFont="1" applyBorder="1" applyAlignment="1" applyProtection="1">
      <alignment horizontal="left" vertical="center"/>
      <protection locked="0"/>
    </xf>
    <xf numFmtId="0" fontId="9" fillId="0" borderId="49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9" fillId="0" borderId="156" xfId="0" applyFont="1" applyBorder="1" applyAlignment="1" applyProtection="1">
      <alignment horizontal="left" vertical="center"/>
      <protection locked="0"/>
    </xf>
    <xf numFmtId="0" fontId="9" fillId="0" borderId="161" xfId="0" applyFont="1" applyBorder="1" applyAlignment="1" applyProtection="1">
      <alignment horizontal="left" vertical="center"/>
      <protection locked="0"/>
    </xf>
    <xf numFmtId="0" fontId="9" fillId="0" borderId="157" xfId="0" applyFont="1" applyBorder="1" applyAlignment="1" applyProtection="1">
      <alignment horizontal="left" vertical="center"/>
      <protection locked="0"/>
    </xf>
    <xf numFmtId="0" fontId="9" fillId="0" borderId="158" xfId="0" applyFont="1" applyBorder="1" applyAlignment="1" applyProtection="1">
      <alignment horizontal="left" vertical="center"/>
      <protection locked="0"/>
    </xf>
    <xf numFmtId="0" fontId="13" fillId="0" borderId="95" xfId="0" applyFont="1" applyBorder="1" applyAlignment="1">
      <alignment horizontal="center" vertical="center"/>
    </xf>
    <xf numFmtId="0" fontId="13" fillId="0" borderId="96" xfId="0" applyFont="1" applyBorder="1" applyAlignment="1">
      <alignment horizontal="center" vertical="center"/>
    </xf>
    <xf numFmtId="0" fontId="13" fillId="0" borderId="164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172" xfId="0" applyFont="1" applyFill="1" applyBorder="1" applyAlignment="1">
      <alignment horizontal="left" vertical="center"/>
    </xf>
    <xf numFmtId="0" fontId="8" fillId="7" borderId="22" xfId="0" applyFont="1" applyFill="1" applyBorder="1" applyAlignment="1">
      <alignment horizontal="left" vertical="center"/>
    </xf>
    <xf numFmtId="0" fontId="13" fillId="4" borderId="180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1" fillId="0" borderId="27" xfId="3" applyFont="1" applyBorder="1" applyAlignment="1">
      <alignment horizontal="center" vertical="center" wrapText="1"/>
    </xf>
    <xf numFmtId="0" fontId="11" fillId="0" borderId="27" xfId="3" applyFont="1" applyBorder="1" applyAlignment="1">
      <alignment horizontal="left" vertical="center" wrapText="1"/>
    </xf>
    <xf numFmtId="0" fontId="11" fillId="0" borderId="28" xfId="3" applyFont="1" applyBorder="1" applyAlignment="1">
      <alignment horizontal="left" vertical="center" wrapText="1"/>
    </xf>
    <xf numFmtId="0" fontId="9" fillId="5" borderId="35" xfId="0" applyFont="1" applyFill="1" applyBorder="1" applyAlignment="1">
      <alignment vertical="center"/>
    </xf>
    <xf numFmtId="0" fontId="9" fillId="5" borderId="36" xfId="0" applyFont="1" applyFill="1" applyBorder="1" applyAlignment="1">
      <alignment vertical="center"/>
    </xf>
    <xf numFmtId="0" fontId="9" fillId="5" borderId="163" xfId="0" applyFont="1" applyFill="1" applyBorder="1" applyAlignment="1">
      <alignment vertical="center"/>
    </xf>
    <xf numFmtId="0" fontId="9" fillId="5" borderId="55" xfId="0" applyFont="1" applyFill="1" applyBorder="1" applyAlignment="1">
      <alignment vertical="center"/>
    </xf>
    <xf numFmtId="0" fontId="9" fillId="5" borderId="70" xfId="0" applyFont="1" applyFill="1" applyBorder="1" applyAlignment="1">
      <alignment vertical="center"/>
    </xf>
    <xf numFmtId="0" fontId="9" fillId="5" borderId="56" xfId="0" applyFont="1" applyFill="1" applyBorder="1" applyAlignment="1">
      <alignment vertical="center"/>
    </xf>
    <xf numFmtId="0" fontId="11" fillId="0" borderId="47" xfId="0" applyFont="1" applyBorder="1" applyAlignment="1" applyProtection="1">
      <alignment vertical="center"/>
      <protection locked="0"/>
    </xf>
    <xf numFmtId="0" fontId="11" fillId="0" borderId="48" xfId="0" applyFont="1" applyBorder="1" applyAlignment="1" applyProtection="1">
      <alignment vertical="center"/>
      <protection locked="0"/>
    </xf>
    <xf numFmtId="0" fontId="11" fillId="0" borderId="32" xfId="0" applyFont="1" applyBorder="1" applyAlignment="1" applyProtection="1">
      <alignment vertical="center"/>
      <protection locked="0"/>
    </xf>
    <xf numFmtId="0" fontId="11" fillId="0" borderId="33" xfId="0" applyFont="1" applyBorder="1" applyAlignment="1" applyProtection="1">
      <alignment vertical="center"/>
      <protection locked="0"/>
    </xf>
    <xf numFmtId="0" fontId="11" fillId="0" borderId="42" xfId="0" applyFont="1" applyBorder="1" applyAlignment="1" applyProtection="1">
      <alignment vertical="center"/>
      <protection locked="0"/>
    </xf>
    <xf numFmtId="0" fontId="11" fillId="0" borderId="43" xfId="0" applyFont="1" applyBorder="1" applyAlignment="1" applyProtection="1">
      <alignment vertical="center"/>
      <protection locked="0"/>
    </xf>
    <xf numFmtId="0" fontId="4" fillId="0" borderId="27" xfId="2" applyBorder="1" applyAlignment="1">
      <alignment horizontal="left" vertical="center" wrapText="1"/>
    </xf>
    <xf numFmtId="0" fontId="4" fillId="0" borderId="28" xfId="2" applyBorder="1" applyAlignment="1">
      <alignment horizontal="left" vertical="center" wrapText="1"/>
    </xf>
    <xf numFmtId="0" fontId="11" fillId="0" borderId="29" xfId="2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9" fillId="0" borderId="32" xfId="2" applyFont="1" applyBorder="1" applyAlignment="1" applyProtection="1">
      <alignment horizontal="center" vertical="center"/>
      <protection locked="0"/>
    </xf>
    <xf numFmtId="0" fontId="29" fillId="0" borderId="34" xfId="2" applyFont="1" applyBorder="1" applyAlignment="1">
      <alignment vertical="center" wrapText="1"/>
    </xf>
    <xf numFmtId="0" fontId="29" fillId="0" borderId="32" xfId="2" applyFont="1" applyBorder="1" applyAlignment="1">
      <alignment vertical="center" wrapText="1"/>
    </xf>
    <xf numFmtId="0" fontId="28" fillId="7" borderId="23" xfId="2" applyFont="1" applyFill="1" applyBorder="1" applyAlignment="1">
      <alignment vertical="center"/>
    </xf>
    <xf numFmtId="0" fontId="28" fillId="7" borderId="27" xfId="2" applyFont="1" applyFill="1" applyBorder="1" applyAlignment="1">
      <alignment vertical="center"/>
    </xf>
    <xf numFmtId="0" fontId="28" fillId="7" borderId="46" xfId="2" applyFont="1" applyFill="1" applyBorder="1" applyAlignment="1">
      <alignment vertical="center" wrapText="1"/>
    </xf>
    <xf numFmtId="0" fontId="28" fillId="7" borderId="47" xfId="2" applyFont="1" applyFill="1" applyBorder="1" applyAlignment="1">
      <alignment vertical="center" wrapText="1"/>
    </xf>
    <xf numFmtId="0" fontId="29" fillId="7" borderId="47" xfId="2" applyFont="1" applyFill="1" applyBorder="1" applyAlignment="1" applyProtection="1">
      <alignment horizontal="center" vertical="center"/>
      <protection locked="0"/>
    </xf>
    <xf numFmtId="0" fontId="29" fillId="0" borderId="42" xfId="2" applyFont="1" applyBorder="1" applyAlignment="1" applyProtection="1">
      <alignment horizontal="center" vertical="center"/>
      <protection locked="0"/>
    </xf>
    <xf numFmtId="0" fontId="29" fillId="0" borderId="0" xfId="2" applyFont="1" applyAlignment="1">
      <alignment horizontal="center" vertical="center"/>
    </xf>
    <xf numFmtId="0" fontId="29" fillId="7" borderId="32" xfId="2" applyFont="1" applyFill="1" applyBorder="1" applyAlignment="1" applyProtection="1">
      <alignment horizontal="center" vertical="center"/>
      <protection locked="0"/>
    </xf>
    <xf numFmtId="0" fontId="28" fillId="7" borderId="34" xfId="2" applyFont="1" applyFill="1" applyBorder="1" applyAlignment="1">
      <alignment vertical="center" wrapText="1"/>
    </xf>
    <xf numFmtId="0" fontId="28" fillId="7" borderId="32" xfId="2" applyFont="1" applyFill="1" applyBorder="1" applyAlignment="1">
      <alignment vertical="center" wrapText="1"/>
    </xf>
    <xf numFmtId="0" fontId="29" fillId="0" borderId="41" xfId="2" applyFont="1" applyBorder="1" applyAlignment="1">
      <alignment vertical="center" wrapText="1"/>
    </xf>
    <xf numFmtId="0" fontId="29" fillId="0" borderId="42" xfId="2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2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161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70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3" fillId="7" borderId="95" xfId="0" applyFont="1" applyFill="1" applyBorder="1" applyAlignment="1">
      <alignment horizontal="left" vertical="center" wrapText="1"/>
    </xf>
    <xf numFmtId="0" fontId="13" fillId="7" borderId="96" xfId="0" applyFont="1" applyFill="1" applyBorder="1" applyAlignment="1">
      <alignment horizontal="left" vertical="center" wrapText="1"/>
    </xf>
    <xf numFmtId="0" fontId="13" fillId="7" borderId="164" xfId="0" applyFont="1" applyFill="1" applyBorder="1" applyAlignment="1">
      <alignment horizontal="left" vertical="center" wrapText="1"/>
    </xf>
    <xf numFmtId="0" fontId="11" fillId="0" borderId="32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0" borderId="47" xfId="0" applyFont="1" applyBorder="1" applyAlignment="1">
      <alignment vertical="center" wrapText="1"/>
    </xf>
    <xf numFmtId="0" fontId="10" fillId="7" borderId="23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180" xfId="2" applyFont="1" applyBorder="1" applyAlignment="1">
      <alignment horizontal="center" vertical="center"/>
    </xf>
    <xf numFmtId="0" fontId="28" fillId="0" borderId="26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 wrapText="1"/>
    </xf>
    <xf numFmtId="0" fontId="11" fillId="0" borderId="25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28" fillId="0" borderId="0" xfId="2" applyFont="1" applyAlignment="1">
      <alignment horizontal="left" vertical="center"/>
    </xf>
    <xf numFmtId="0" fontId="29" fillId="0" borderId="32" xfId="0" applyFont="1" applyBorder="1" applyAlignment="1">
      <alignment vertical="center" wrapText="1"/>
    </xf>
    <xf numFmtId="0" fontId="29" fillId="0" borderId="47" xfId="0" applyFont="1" applyBorder="1" applyAlignment="1">
      <alignment vertical="center" wrapText="1"/>
    </xf>
    <xf numFmtId="0" fontId="46" fillId="7" borderId="44" xfId="0" applyFont="1" applyFill="1" applyBorder="1" applyAlignment="1">
      <alignment horizontal="center" vertical="center" wrapText="1"/>
    </xf>
    <xf numFmtId="0" fontId="46" fillId="7" borderId="0" xfId="0" applyFont="1" applyFill="1" applyAlignment="1">
      <alignment horizontal="center" vertical="center" wrapText="1"/>
    </xf>
    <xf numFmtId="0" fontId="46" fillId="7" borderId="61" xfId="0" applyFont="1" applyFill="1" applyBorder="1" applyAlignment="1">
      <alignment horizontal="center" vertical="center" wrapText="1"/>
    </xf>
    <xf numFmtId="0" fontId="29" fillId="0" borderId="42" xfId="0" applyFont="1" applyBorder="1" applyAlignment="1">
      <alignment vertical="center" wrapText="1"/>
    </xf>
    <xf numFmtId="0" fontId="29" fillId="0" borderId="180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35" xfId="0" applyFont="1" applyBorder="1" applyAlignment="1">
      <alignment vertical="center" wrapText="1"/>
    </xf>
    <xf numFmtId="0" fontId="46" fillId="7" borderId="60" xfId="0" applyFont="1" applyFill="1" applyBorder="1" applyAlignment="1">
      <alignment horizontal="center" vertical="center" wrapText="1"/>
    </xf>
    <xf numFmtId="0" fontId="46" fillId="7" borderId="9" xfId="0" applyFont="1" applyFill="1" applyBorder="1" applyAlignment="1">
      <alignment horizontal="center" vertical="center" wrapText="1"/>
    </xf>
    <xf numFmtId="0" fontId="46" fillId="7" borderId="59" xfId="0" applyFont="1" applyFill="1" applyBorder="1" applyAlignment="1">
      <alignment horizontal="center" vertical="center" wrapText="1"/>
    </xf>
    <xf numFmtId="0" fontId="46" fillId="7" borderId="24" xfId="0" applyFont="1" applyFill="1" applyBorder="1" applyAlignment="1">
      <alignment horizontal="center" vertical="center" wrapText="1"/>
    </xf>
    <xf numFmtId="0" fontId="46" fillId="7" borderId="25" xfId="0" applyFont="1" applyFill="1" applyBorder="1" applyAlignment="1">
      <alignment horizontal="center" vertical="center" wrapText="1"/>
    </xf>
    <xf numFmtId="0" fontId="46" fillId="7" borderId="26" xfId="0" applyFont="1" applyFill="1" applyBorder="1" applyAlignment="1">
      <alignment horizontal="center" vertical="center" wrapText="1"/>
    </xf>
    <xf numFmtId="0" fontId="28" fillId="0" borderId="23" xfId="2" applyFont="1" applyBorder="1" applyAlignment="1">
      <alignment horizontal="center" vertical="center"/>
    </xf>
    <xf numFmtId="0" fontId="28" fillId="0" borderId="27" xfId="2" applyFont="1" applyBorder="1" applyAlignment="1">
      <alignment horizontal="center" vertical="center"/>
    </xf>
    <xf numFmtId="0" fontId="29" fillId="0" borderId="24" xfId="2" applyFont="1" applyBorder="1" applyAlignment="1">
      <alignment horizontal="center" vertical="center" wrapText="1"/>
    </xf>
    <xf numFmtId="0" fontId="29" fillId="0" borderId="25" xfId="2" applyFont="1" applyBorder="1" applyAlignment="1">
      <alignment horizontal="center" vertical="center" wrapText="1"/>
    </xf>
    <xf numFmtId="0" fontId="29" fillId="0" borderId="26" xfId="2" applyFont="1" applyBorder="1" applyAlignment="1">
      <alignment horizontal="center" vertical="center" wrapText="1"/>
    </xf>
    <xf numFmtId="0" fontId="29" fillId="0" borderId="29" xfId="2" applyFont="1" applyBorder="1" applyAlignment="1" applyProtection="1">
      <alignment horizontal="left" vertical="center"/>
      <protection locked="0"/>
    </xf>
    <xf numFmtId="0" fontId="13" fillId="0" borderId="162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155" xfId="0" applyFont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center" vertical="center"/>
      <protection locked="0"/>
    </xf>
    <xf numFmtId="0" fontId="11" fillId="0" borderId="50" xfId="0" applyFont="1" applyBorder="1" applyAlignment="1" applyProtection="1">
      <alignment horizontal="center" vertical="center"/>
      <protection locked="0"/>
    </xf>
    <xf numFmtId="0" fontId="11" fillId="0" borderId="156" xfId="0" applyFont="1" applyBorder="1" applyAlignment="1" applyProtection="1">
      <alignment horizontal="center" vertical="center"/>
      <protection locked="0"/>
    </xf>
    <xf numFmtId="0" fontId="11" fillId="7" borderId="35" xfId="0" applyFont="1" applyFill="1" applyBorder="1" applyAlignment="1" applyProtection="1">
      <alignment vertical="center"/>
      <protection locked="0"/>
    </xf>
    <xf numFmtId="0" fontId="11" fillId="7" borderId="50" xfId="0" applyFont="1" applyFill="1" applyBorder="1" applyAlignment="1" applyProtection="1">
      <alignment vertical="center"/>
      <protection locked="0"/>
    </xf>
    <xf numFmtId="0" fontId="11" fillId="7" borderId="184" xfId="0" applyFont="1" applyFill="1" applyBorder="1" applyAlignment="1" applyProtection="1">
      <alignment vertical="center"/>
      <protection locked="0"/>
    </xf>
    <xf numFmtId="0" fontId="11" fillId="7" borderId="181" xfId="0" applyFont="1" applyFill="1" applyBorder="1" applyAlignment="1" applyProtection="1">
      <alignment vertical="center"/>
      <protection locked="0"/>
    </xf>
    <xf numFmtId="0" fontId="11" fillId="7" borderId="182" xfId="0" applyFont="1" applyFill="1" applyBorder="1" applyAlignment="1" applyProtection="1">
      <alignment vertical="center"/>
      <protection locked="0"/>
    </xf>
    <xf numFmtId="0" fontId="11" fillId="7" borderId="183" xfId="0" applyFont="1" applyFill="1" applyBorder="1" applyAlignment="1" applyProtection="1">
      <alignment vertical="center"/>
      <protection locked="0"/>
    </xf>
    <xf numFmtId="0" fontId="18" fillId="0" borderId="6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96" xfId="0" applyFont="1" applyBorder="1" applyAlignment="1" applyProtection="1">
      <alignment vertical="center"/>
      <protection locked="0"/>
    </xf>
    <xf numFmtId="0" fontId="13" fillId="0" borderId="164" xfId="0" applyFont="1" applyBorder="1" applyAlignment="1" applyProtection="1">
      <alignment vertical="center"/>
      <protection locked="0"/>
    </xf>
    <xf numFmtId="0" fontId="28" fillId="0" borderId="162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155" xfId="0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 applyProtection="1">
      <alignment horizontal="center" vertical="center"/>
      <protection locked="0"/>
    </xf>
    <xf numFmtId="0" fontId="29" fillId="0" borderId="50" xfId="0" applyFont="1" applyBorder="1" applyAlignment="1" applyProtection="1">
      <alignment horizontal="center" vertical="center"/>
      <protection locked="0"/>
    </xf>
    <xf numFmtId="0" fontId="29" fillId="0" borderId="156" xfId="0" applyFont="1" applyBorder="1" applyAlignment="1" applyProtection="1">
      <alignment horizontal="center" vertical="center"/>
      <protection locked="0"/>
    </xf>
    <xf numFmtId="0" fontId="19" fillId="0" borderId="24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 wrapText="1"/>
    </xf>
    <xf numFmtId="0" fontId="19" fillId="0" borderId="26" xfId="2" applyFont="1" applyBorder="1" applyAlignment="1">
      <alignment horizontal="center" vertical="center" wrapText="1"/>
    </xf>
    <xf numFmtId="0" fontId="29" fillId="7" borderId="35" xfId="0" applyFont="1" applyFill="1" applyBorder="1" applyAlignment="1" applyProtection="1">
      <alignment vertical="center"/>
      <protection locked="0"/>
    </xf>
    <xf numFmtId="0" fontId="29" fillId="7" borderId="50" xfId="0" applyFont="1" applyFill="1" applyBorder="1" applyAlignment="1" applyProtection="1">
      <alignment vertical="center"/>
      <protection locked="0"/>
    </xf>
    <xf numFmtId="0" fontId="29" fillId="7" borderId="184" xfId="0" applyFont="1" applyFill="1" applyBorder="1" applyAlignment="1" applyProtection="1">
      <alignment vertical="center"/>
      <protection locked="0"/>
    </xf>
    <xf numFmtId="0" fontId="29" fillId="7" borderId="181" xfId="0" applyFont="1" applyFill="1" applyBorder="1" applyAlignment="1" applyProtection="1">
      <alignment vertical="center"/>
      <protection locked="0"/>
    </xf>
    <xf numFmtId="0" fontId="29" fillId="7" borderId="182" xfId="0" applyFont="1" applyFill="1" applyBorder="1" applyAlignment="1" applyProtection="1">
      <alignment vertical="center"/>
      <protection locked="0"/>
    </xf>
    <xf numFmtId="0" fontId="29" fillId="7" borderId="183" xfId="0" applyFont="1" applyFill="1" applyBorder="1" applyAlignment="1" applyProtection="1">
      <alignment vertical="center"/>
      <protection locked="0"/>
    </xf>
    <xf numFmtId="0" fontId="38" fillId="0" borderId="6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96" xfId="0" applyFont="1" applyBorder="1" applyAlignment="1" applyProtection="1">
      <alignment vertical="center"/>
      <protection locked="0"/>
    </xf>
    <xf numFmtId="0" fontId="28" fillId="0" borderId="164" xfId="0" applyFont="1" applyBorder="1" applyAlignment="1" applyProtection="1">
      <alignment vertical="center"/>
      <protection locked="0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13B4AA25-33BF-4D15-A674-7258420E2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40819</xdr:colOff>
      <xdr:row>0</xdr:row>
      <xdr:rowOff>567916</xdr:rowOff>
    </xdr:from>
    <xdr:to>
      <xdr:col>0</xdr:col>
      <xdr:colOff>1926032</xdr:colOff>
      <xdr:row>0</xdr:row>
      <xdr:rowOff>952499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F05C7E-2A0D-F504-DA84-7B2528322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819" y="567916"/>
          <a:ext cx="1885213" cy="3845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86590</xdr:colOff>
      <xdr:row>0</xdr:row>
      <xdr:rowOff>383925</xdr:rowOff>
    </xdr:from>
    <xdr:to>
      <xdr:col>0</xdr:col>
      <xdr:colOff>1706444</xdr:colOff>
      <xdr:row>0</xdr:row>
      <xdr:rowOff>714375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54618A-9232-A05D-EAAB-3EA5D5A1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90" y="383925"/>
          <a:ext cx="1619854" cy="330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379355</xdr:rowOff>
    </xdr:from>
    <xdr:to>
      <xdr:col>0</xdr:col>
      <xdr:colOff>1845001</xdr:colOff>
      <xdr:row>0</xdr:row>
      <xdr:rowOff>751417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327C50-C4E7-DF47-0D1D-E8C3AEFF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167" y="379355"/>
          <a:ext cx="1823834" cy="37206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82826</xdr:colOff>
      <xdr:row>0</xdr:row>
      <xdr:rowOff>488869</xdr:rowOff>
    </xdr:from>
    <xdr:to>
      <xdr:col>0</xdr:col>
      <xdr:colOff>1543508</xdr:colOff>
      <xdr:row>0</xdr:row>
      <xdr:rowOff>786848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CFB805-CEC7-6BB0-9B2C-35D65D22E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826" y="488869"/>
          <a:ext cx="1460682" cy="297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0</xdr:row>
      <xdr:rowOff>389939</xdr:rowOff>
    </xdr:from>
    <xdr:to>
      <xdr:col>0</xdr:col>
      <xdr:colOff>1461711</xdr:colOff>
      <xdr:row>0</xdr:row>
      <xdr:rowOff>677333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F2297-CF63-1B65-A51F-F4BE313D9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2916" y="389939"/>
          <a:ext cx="1408795" cy="2873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321146</xdr:rowOff>
    </xdr:from>
    <xdr:to>
      <xdr:col>0</xdr:col>
      <xdr:colOff>1870389</xdr:colOff>
      <xdr:row>0</xdr:row>
      <xdr:rowOff>690561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CE34E0-035C-4B52-FDAE-08D2271C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0" y="321146"/>
          <a:ext cx="1810859" cy="369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77932</xdr:colOff>
      <xdr:row>0</xdr:row>
      <xdr:rowOff>318601</xdr:rowOff>
    </xdr:from>
    <xdr:to>
      <xdr:col>1</xdr:col>
      <xdr:colOff>1154732</xdr:colOff>
      <xdr:row>0</xdr:row>
      <xdr:rowOff>613833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570311-EC0F-47C1-AFD7-10CEDA42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932" y="318601"/>
          <a:ext cx="1447217" cy="2952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228599</xdr:rowOff>
    </xdr:from>
    <xdr:to>
      <xdr:col>1</xdr:col>
      <xdr:colOff>806597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E5CFE3-6306-440B-BD38-71FC4FCFD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228599"/>
          <a:ext cx="1387622" cy="2667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95248</xdr:colOff>
      <xdr:row>97</xdr:row>
      <xdr:rowOff>28573</xdr:rowOff>
    </xdr:from>
    <xdr:to>
      <xdr:col>8</xdr:col>
      <xdr:colOff>1200150</xdr:colOff>
      <xdr:row>97</xdr:row>
      <xdr:rowOff>5056765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38487E9-035A-A241-0C75-A9DBFC078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8" y="16878298"/>
          <a:ext cx="8286752" cy="50281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397346</xdr:rowOff>
    </xdr:from>
    <xdr:to>
      <xdr:col>0</xdr:col>
      <xdr:colOff>1590675</xdr:colOff>
      <xdr:row>0</xdr:row>
      <xdr:rowOff>714071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4C0113-34AC-72A8-66C8-4F3A2A67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099" y="397346"/>
          <a:ext cx="1552576" cy="316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34846</xdr:colOff>
      <xdr:row>0</xdr:row>
      <xdr:rowOff>364125</xdr:rowOff>
    </xdr:from>
    <xdr:to>
      <xdr:col>0</xdr:col>
      <xdr:colOff>1552469</xdr:colOff>
      <xdr:row>0</xdr:row>
      <xdr:rowOff>673720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CD29F3-49F7-1D78-2922-3A10DBAD7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846" y="364125"/>
          <a:ext cx="1517623" cy="3095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4.9989318521683403E-2"/>
    <pageSetUpPr fitToPage="1"/>
  </sheetPr>
  <dimension ref="A1:X73"/>
  <sheetViews>
    <sheetView view="pageBreakPreview" zoomScale="70" zoomScaleNormal="59" zoomScaleSheetLayoutView="70" workbookViewId="0">
      <selection activeCell="N1" sqref="N1"/>
    </sheetView>
  </sheetViews>
  <sheetFormatPr defaultColWidth="8.796875" defaultRowHeight="24.75" customHeight="1" x14ac:dyDescent="0.3"/>
  <cols>
    <col min="1" max="1" width="21.296875" style="26" customWidth="1"/>
    <col min="2" max="2" width="17.09765625" style="26" customWidth="1"/>
    <col min="3" max="3" width="12.3984375" style="26" customWidth="1"/>
    <col min="4" max="12" width="12.69921875" style="26" customWidth="1"/>
    <col min="13" max="13" width="31.796875" style="26" customWidth="1"/>
    <col min="14" max="14" width="22.296875" style="29" customWidth="1"/>
    <col min="15" max="15" width="8.796875" style="26"/>
    <col min="16" max="16" width="8.796875" style="26" hidden="1" customWidth="1"/>
    <col min="17" max="17" width="16.8984375" style="26" hidden="1" customWidth="1"/>
    <col min="18" max="18" width="8.796875" style="26" hidden="1" customWidth="1"/>
    <col min="19" max="19" width="10.69921875" style="26" hidden="1" customWidth="1"/>
    <col min="20" max="20" width="9.19921875" style="26" hidden="1" customWidth="1"/>
    <col min="21" max="24" width="8.796875" style="26"/>
    <col min="25" max="25" width="32.3984375" style="26" customWidth="1"/>
    <col min="26" max="26" width="9.09765625" style="26" customWidth="1"/>
    <col min="27" max="27" width="14.09765625" style="26" customWidth="1"/>
    <col min="28" max="28" width="10.69921875" style="26" customWidth="1"/>
    <col min="29" max="16384" width="8.796875" style="26"/>
  </cols>
  <sheetData>
    <row r="1" spans="1:20" ht="124.5" customHeight="1" thickBot="1" x14ac:dyDescent="0.35">
      <c r="A1" s="1"/>
      <c r="B1" s="627" t="s">
        <v>0</v>
      </c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421" t="s">
        <v>730</v>
      </c>
    </row>
    <row r="2" spans="1:20" ht="24.75" customHeight="1" x14ac:dyDescent="0.3">
      <c r="P2" s="493">
        <v>1</v>
      </c>
      <c r="Q2" s="149" t="s">
        <v>1</v>
      </c>
      <c r="R2" s="494">
        <v>2710</v>
      </c>
      <c r="S2" s="494" t="s">
        <v>2</v>
      </c>
      <c r="T2" s="149">
        <v>400520</v>
      </c>
    </row>
    <row r="3" spans="1:20" ht="24.75" customHeight="1" x14ac:dyDescent="0.3">
      <c r="A3" s="636" t="s">
        <v>3</v>
      </c>
      <c r="B3" s="636"/>
      <c r="C3" s="671"/>
      <c r="D3" s="671"/>
      <c r="E3" s="21"/>
      <c r="F3" s="21"/>
      <c r="G3" s="21"/>
      <c r="H3" s="21"/>
      <c r="I3" s="21"/>
      <c r="J3" s="21"/>
      <c r="K3" s="21"/>
      <c r="L3" s="25" t="s">
        <v>4</v>
      </c>
      <c r="M3" s="422"/>
      <c r="N3" s="20"/>
      <c r="P3" s="493">
        <v>2</v>
      </c>
      <c r="Q3" s="149" t="s">
        <v>5</v>
      </c>
      <c r="R3" s="494">
        <v>2016</v>
      </c>
      <c r="S3" s="494" t="s">
        <v>6</v>
      </c>
      <c r="T3" s="149">
        <v>400520</v>
      </c>
    </row>
    <row r="4" spans="1:20" ht="24.75" customHeight="1" x14ac:dyDescent="0.3">
      <c r="A4" s="636" t="s">
        <v>7</v>
      </c>
      <c r="B4" s="636"/>
      <c r="C4" s="691"/>
      <c r="D4" s="691"/>
      <c r="E4" s="22"/>
      <c r="F4" s="22"/>
      <c r="G4" s="22"/>
      <c r="H4" s="22"/>
      <c r="I4" s="22"/>
      <c r="J4" s="22"/>
      <c r="K4" s="23"/>
      <c r="L4" s="23"/>
      <c r="M4" s="409"/>
      <c r="N4" s="409"/>
      <c r="P4" s="493">
        <v>3</v>
      </c>
      <c r="Q4" s="149" t="s">
        <v>8</v>
      </c>
      <c r="R4" s="494">
        <v>2110</v>
      </c>
      <c r="S4" s="494" t="s">
        <v>9</v>
      </c>
      <c r="T4" s="149">
        <v>400520</v>
      </c>
    </row>
    <row r="5" spans="1:20" ht="24.75" customHeight="1" x14ac:dyDescent="0.3">
      <c r="A5" s="636" t="s">
        <v>10</v>
      </c>
      <c r="B5" s="636"/>
      <c r="C5" s="691"/>
      <c r="D5" s="691"/>
      <c r="E5" s="22"/>
      <c r="F5" s="22"/>
      <c r="G5" s="22"/>
      <c r="H5" s="22"/>
      <c r="I5" s="22"/>
      <c r="J5" s="22"/>
      <c r="K5" s="22"/>
      <c r="L5" s="22"/>
      <c r="M5" s="24"/>
      <c r="N5" s="22"/>
      <c r="P5" s="493">
        <v>4</v>
      </c>
      <c r="Q5" s="149" t="s">
        <v>11</v>
      </c>
      <c r="R5" s="494">
        <v>2180</v>
      </c>
      <c r="S5" s="494" t="s">
        <v>12</v>
      </c>
      <c r="T5" s="149">
        <v>400520</v>
      </c>
    </row>
    <row r="6" spans="1:20" ht="24.75" customHeight="1" x14ac:dyDescent="0.3">
      <c r="A6" s="636" t="s">
        <v>13</v>
      </c>
      <c r="B6" s="636"/>
      <c r="C6" s="690"/>
      <c r="D6" s="690"/>
      <c r="E6" s="21"/>
      <c r="F6" s="21"/>
      <c r="G6" s="21"/>
      <c r="H6" s="21"/>
      <c r="I6" s="21"/>
      <c r="J6" s="21"/>
      <c r="K6" s="21"/>
      <c r="L6" s="21"/>
      <c r="M6" s="21"/>
      <c r="N6" s="22"/>
      <c r="P6" s="493">
        <v>5</v>
      </c>
      <c r="Q6" s="149" t="s">
        <v>14</v>
      </c>
      <c r="R6" s="494">
        <v>2017</v>
      </c>
      <c r="S6" s="494" t="s">
        <v>15</v>
      </c>
      <c r="T6" s="149">
        <v>400520</v>
      </c>
    </row>
    <row r="7" spans="1:20" ht="24.75" customHeight="1" x14ac:dyDescent="0.3">
      <c r="A7" s="636" t="s">
        <v>16</v>
      </c>
      <c r="B7" s="636"/>
      <c r="C7" s="691"/>
      <c r="D7" s="691"/>
      <c r="E7" s="22"/>
      <c r="F7" s="22"/>
      <c r="G7" s="22"/>
      <c r="H7" s="22"/>
      <c r="I7" s="22"/>
      <c r="J7" s="22"/>
      <c r="K7" s="22"/>
      <c r="L7" s="22"/>
      <c r="M7" s="24"/>
      <c r="N7" s="98"/>
      <c r="P7" s="493">
        <v>6</v>
      </c>
      <c r="Q7" s="149" t="s">
        <v>17</v>
      </c>
      <c r="R7" s="494">
        <v>2100</v>
      </c>
      <c r="S7" s="494" t="s">
        <v>18</v>
      </c>
      <c r="T7" s="149">
        <v>400520</v>
      </c>
    </row>
    <row r="8" spans="1:20" ht="24.75" customHeight="1" x14ac:dyDescent="0.3">
      <c r="A8" s="692"/>
      <c r="B8" s="69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P8" s="493">
        <v>7</v>
      </c>
      <c r="Q8" s="149" t="s">
        <v>19</v>
      </c>
      <c r="R8" s="494">
        <v>2080</v>
      </c>
      <c r="S8" s="494" t="s">
        <v>20</v>
      </c>
      <c r="T8" s="149">
        <v>400520</v>
      </c>
    </row>
    <row r="9" spans="1:20" ht="24.75" customHeight="1" x14ac:dyDescent="0.3">
      <c r="A9" s="672" t="s">
        <v>21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2"/>
      <c r="N9" s="672"/>
      <c r="P9" s="493">
        <v>8</v>
      </c>
      <c r="Q9" s="149" t="s">
        <v>22</v>
      </c>
      <c r="R9" s="494">
        <v>2720</v>
      </c>
      <c r="S9" s="494" t="s">
        <v>23</v>
      </c>
      <c r="T9" s="149">
        <v>400520</v>
      </c>
    </row>
    <row r="10" spans="1:20" ht="24.75" customHeight="1" thickBot="1" x14ac:dyDescent="0.35">
      <c r="A10" s="30"/>
      <c r="B10" s="10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99"/>
      <c r="P10" s="493">
        <v>9</v>
      </c>
      <c r="Q10" s="149" t="s">
        <v>24</v>
      </c>
      <c r="R10" s="494">
        <v>2060</v>
      </c>
      <c r="S10" s="494" t="s">
        <v>25</v>
      </c>
      <c r="T10" s="149">
        <v>400520</v>
      </c>
    </row>
    <row r="11" spans="1:20" ht="24.75" customHeight="1" x14ac:dyDescent="0.3">
      <c r="A11" s="693" t="s">
        <v>26</v>
      </c>
      <c r="B11" s="694"/>
      <c r="C11" s="650" t="s">
        <v>27</v>
      </c>
      <c r="D11" s="652" t="s">
        <v>28</v>
      </c>
      <c r="E11" s="653"/>
      <c r="F11" s="653"/>
      <c r="G11" s="653"/>
      <c r="H11" s="653"/>
      <c r="I11" s="653"/>
      <c r="J11" s="653"/>
      <c r="K11" s="653"/>
      <c r="L11" s="653"/>
      <c r="M11" s="654"/>
      <c r="N11" s="714" t="s">
        <v>29</v>
      </c>
      <c r="P11" s="493">
        <v>10</v>
      </c>
      <c r="Q11" s="149" t="s">
        <v>30</v>
      </c>
      <c r="R11" s="494">
        <v>2760</v>
      </c>
      <c r="S11" s="494" t="s">
        <v>31</v>
      </c>
      <c r="T11" s="149">
        <v>400520</v>
      </c>
    </row>
    <row r="12" spans="1:20" ht="24.75" customHeight="1" thickBot="1" x14ac:dyDescent="0.35">
      <c r="A12" s="695" t="s">
        <v>32</v>
      </c>
      <c r="B12" s="696"/>
      <c r="C12" s="651"/>
      <c r="D12" s="655"/>
      <c r="E12" s="656"/>
      <c r="F12" s="656"/>
      <c r="G12" s="656"/>
      <c r="H12" s="656"/>
      <c r="I12" s="656"/>
      <c r="J12" s="656"/>
      <c r="K12" s="656"/>
      <c r="L12" s="656"/>
      <c r="M12" s="657"/>
      <c r="N12" s="715"/>
      <c r="P12" s="493">
        <v>11</v>
      </c>
      <c r="Q12" s="149" t="s">
        <v>33</v>
      </c>
      <c r="R12" s="494">
        <v>2790</v>
      </c>
      <c r="S12" s="494" t="s">
        <v>34</v>
      </c>
      <c r="T12" s="149">
        <v>400520</v>
      </c>
    </row>
    <row r="13" spans="1:20" ht="24.75" customHeight="1" x14ac:dyDescent="0.3">
      <c r="A13" s="724"/>
      <c r="B13" s="725"/>
      <c r="C13" s="423"/>
      <c r="D13" s="721"/>
      <c r="E13" s="721"/>
      <c r="F13" s="721"/>
      <c r="G13" s="721"/>
      <c r="H13" s="721"/>
      <c r="I13" s="721"/>
      <c r="J13" s="721"/>
      <c r="K13" s="721"/>
      <c r="L13" s="721"/>
      <c r="M13" s="722"/>
      <c r="N13" s="424"/>
      <c r="P13" s="493">
        <v>12</v>
      </c>
      <c r="Q13" s="149" t="s">
        <v>35</v>
      </c>
      <c r="R13" s="494">
        <v>2730</v>
      </c>
      <c r="S13" s="494" t="s">
        <v>36</v>
      </c>
      <c r="T13" s="149">
        <v>400520</v>
      </c>
    </row>
    <row r="14" spans="1:20" ht="24.75" customHeight="1" x14ac:dyDescent="0.3">
      <c r="A14" s="634"/>
      <c r="B14" s="635"/>
      <c r="C14" s="425"/>
      <c r="D14" s="669"/>
      <c r="E14" s="669"/>
      <c r="F14" s="669"/>
      <c r="G14" s="669"/>
      <c r="H14" s="669"/>
      <c r="I14" s="669"/>
      <c r="J14" s="669"/>
      <c r="K14" s="669"/>
      <c r="L14" s="669"/>
      <c r="M14" s="670"/>
      <c r="N14" s="427"/>
      <c r="P14" s="493">
        <v>13</v>
      </c>
      <c r="Q14" s="149" t="s">
        <v>37</v>
      </c>
      <c r="R14" s="494">
        <v>2740</v>
      </c>
      <c r="S14" s="494" t="s">
        <v>38</v>
      </c>
      <c r="T14" s="149">
        <v>400520</v>
      </c>
    </row>
    <row r="15" spans="1:20" ht="24.75" customHeight="1" x14ac:dyDescent="0.2">
      <c r="A15" s="634"/>
      <c r="B15" s="635"/>
      <c r="C15" s="425"/>
      <c r="D15" s="669"/>
      <c r="E15" s="669"/>
      <c r="F15" s="669"/>
      <c r="G15" s="669"/>
      <c r="H15" s="669"/>
      <c r="I15" s="669"/>
      <c r="J15" s="669"/>
      <c r="K15" s="669"/>
      <c r="L15" s="669"/>
      <c r="M15" s="670"/>
      <c r="N15" s="427"/>
      <c r="P15" s="493">
        <v>14</v>
      </c>
      <c r="Q15" s="151" t="s">
        <v>39</v>
      </c>
      <c r="R15" s="495">
        <v>2140</v>
      </c>
      <c r="S15" s="495" t="s">
        <v>40</v>
      </c>
      <c r="T15" s="496">
        <v>400520</v>
      </c>
    </row>
    <row r="16" spans="1:20" ht="24.75" customHeight="1" x14ac:dyDescent="0.2">
      <c r="A16" s="634"/>
      <c r="B16" s="635"/>
      <c r="C16" s="425"/>
      <c r="D16" s="669"/>
      <c r="E16" s="669"/>
      <c r="F16" s="669"/>
      <c r="G16" s="669"/>
      <c r="H16" s="669"/>
      <c r="I16" s="669"/>
      <c r="J16" s="669"/>
      <c r="K16" s="669"/>
      <c r="L16" s="669"/>
      <c r="M16" s="670"/>
      <c r="N16" s="427"/>
      <c r="P16" s="493">
        <v>15</v>
      </c>
      <c r="Q16" s="151" t="s">
        <v>41</v>
      </c>
      <c r="R16" s="497">
        <v>2018</v>
      </c>
      <c r="S16" s="497" t="s">
        <v>42</v>
      </c>
      <c r="T16" s="496">
        <v>400520</v>
      </c>
    </row>
    <row r="17" spans="1:24" ht="24.75" customHeight="1" x14ac:dyDescent="0.25">
      <c r="A17" s="634"/>
      <c r="B17" s="635"/>
      <c r="C17" s="425"/>
      <c r="D17" s="669"/>
      <c r="E17" s="669"/>
      <c r="F17" s="669"/>
      <c r="G17" s="669"/>
      <c r="H17" s="669"/>
      <c r="I17" s="669"/>
      <c r="J17" s="669"/>
      <c r="K17" s="669"/>
      <c r="L17" s="669"/>
      <c r="M17" s="670"/>
      <c r="N17" s="427"/>
      <c r="P17" s="493">
        <v>16</v>
      </c>
      <c r="Q17" s="498" t="s">
        <v>43</v>
      </c>
      <c r="R17" s="499">
        <v>2780</v>
      </c>
      <c r="S17" s="499" t="s">
        <v>44</v>
      </c>
      <c r="T17" s="500">
        <v>400520</v>
      </c>
    </row>
    <row r="18" spans="1:24" ht="24.75" customHeight="1" x14ac:dyDescent="0.25">
      <c r="A18" s="634"/>
      <c r="B18" s="635"/>
      <c r="C18" s="425"/>
      <c r="D18" s="669"/>
      <c r="E18" s="669"/>
      <c r="F18" s="669"/>
      <c r="G18" s="669"/>
      <c r="H18" s="669"/>
      <c r="I18" s="669"/>
      <c r="J18" s="669"/>
      <c r="K18" s="669"/>
      <c r="L18" s="669"/>
      <c r="M18" s="670"/>
      <c r="N18" s="427"/>
      <c r="P18" s="493">
        <v>17</v>
      </c>
      <c r="Q18" s="498" t="s">
        <v>45</v>
      </c>
      <c r="R18" s="499">
        <v>2750</v>
      </c>
      <c r="S18" s="499" t="s">
        <v>46</v>
      </c>
      <c r="T18" s="500">
        <v>400520</v>
      </c>
    </row>
    <row r="19" spans="1:24" ht="24.75" customHeight="1" x14ac:dyDescent="0.25">
      <c r="A19" s="634"/>
      <c r="B19" s="635"/>
      <c r="C19" s="425"/>
      <c r="D19" s="669"/>
      <c r="E19" s="669"/>
      <c r="F19" s="669"/>
      <c r="G19" s="669"/>
      <c r="H19" s="669"/>
      <c r="I19" s="669"/>
      <c r="J19" s="669"/>
      <c r="K19" s="669"/>
      <c r="L19" s="669"/>
      <c r="M19" s="670"/>
      <c r="N19" s="427"/>
      <c r="P19" s="493">
        <v>18</v>
      </c>
      <c r="Q19" s="498" t="s">
        <v>47</v>
      </c>
      <c r="R19" s="501">
        <v>2810</v>
      </c>
      <c r="S19" s="501" t="s">
        <v>48</v>
      </c>
      <c r="T19" s="500">
        <v>400520</v>
      </c>
    </row>
    <row r="20" spans="1:24" ht="24.75" customHeight="1" x14ac:dyDescent="0.25">
      <c r="A20" s="634"/>
      <c r="B20" s="635"/>
      <c r="C20" s="425"/>
      <c r="D20" s="669"/>
      <c r="E20" s="669"/>
      <c r="F20" s="669"/>
      <c r="G20" s="669"/>
      <c r="H20" s="669"/>
      <c r="I20" s="669"/>
      <c r="J20" s="669"/>
      <c r="K20" s="669"/>
      <c r="L20" s="669"/>
      <c r="M20" s="670"/>
      <c r="N20" s="427"/>
      <c r="P20" s="493">
        <v>19</v>
      </c>
      <c r="Q20" s="498" t="s">
        <v>49</v>
      </c>
      <c r="R20" s="499">
        <v>2770</v>
      </c>
      <c r="S20" s="499" t="s">
        <v>46</v>
      </c>
      <c r="T20" s="500">
        <v>400520</v>
      </c>
    </row>
    <row r="21" spans="1:24" ht="24.75" customHeight="1" x14ac:dyDescent="0.25">
      <c r="A21" s="634"/>
      <c r="B21" s="635"/>
      <c r="C21" s="425"/>
      <c r="D21" s="669"/>
      <c r="E21" s="669"/>
      <c r="F21" s="669"/>
      <c r="G21" s="669"/>
      <c r="H21" s="669"/>
      <c r="I21" s="669"/>
      <c r="J21" s="669"/>
      <c r="K21" s="669"/>
      <c r="L21" s="669"/>
      <c r="M21" s="670"/>
      <c r="N21" s="427"/>
      <c r="P21" s="493">
        <v>20</v>
      </c>
      <c r="Q21" s="498" t="s">
        <v>50</v>
      </c>
      <c r="R21" s="499">
        <v>2820</v>
      </c>
      <c r="S21" s="499" t="s">
        <v>51</v>
      </c>
      <c r="T21" s="500">
        <v>400520</v>
      </c>
      <c r="V21" s="32"/>
      <c r="W21" s="32"/>
      <c r="X21" s="32"/>
    </row>
    <row r="22" spans="1:24" ht="24.75" customHeight="1" x14ac:dyDescent="0.25">
      <c r="A22" s="634"/>
      <c r="B22" s="635"/>
      <c r="C22" s="425"/>
      <c r="D22" s="669"/>
      <c r="E22" s="669"/>
      <c r="F22" s="669"/>
      <c r="G22" s="669"/>
      <c r="H22" s="669"/>
      <c r="I22" s="669"/>
      <c r="J22" s="669"/>
      <c r="K22" s="669"/>
      <c r="L22" s="669"/>
      <c r="M22" s="670"/>
      <c r="N22" s="427"/>
      <c r="P22" s="493">
        <v>21</v>
      </c>
      <c r="Q22" s="498" t="s">
        <v>52</v>
      </c>
      <c r="R22" s="501">
        <v>2880</v>
      </c>
      <c r="S22" s="501" t="s">
        <v>53</v>
      </c>
      <c r="T22" s="500">
        <v>400520</v>
      </c>
    </row>
    <row r="23" spans="1:24" ht="24.75" customHeight="1" x14ac:dyDescent="0.25">
      <c r="A23" s="634"/>
      <c r="B23" s="635"/>
      <c r="C23" s="425"/>
      <c r="D23" s="669"/>
      <c r="E23" s="669"/>
      <c r="F23" s="669"/>
      <c r="G23" s="669"/>
      <c r="H23" s="669"/>
      <c r="I23" s="669"/>
      <c r="J23" s="669"/>
      <c r="K23" s="669"/>
      <c r="L23" s="669"/>
      <c r="M23" s="670"/>
      <c r="N23" s="427"/>
      <c r="P23" s="493">
        <v>22</v>
      </c>
      <c r="Q23" s="498" t="s">
        <v>54</v>
      </c>
      <c r="R23" s="499">
        <v>2019</v>
      </c>
      <c r="S23" s="499" t="s">
        <v>55</v>
      </c>
      <c r="T23" s="500">
        <v>400520</v>
      </c>
    </row>
    <row r="24" spans="1:24" ht="24.75" customHeight="1" x14ac:dyDescent="0.3">
      <c r="A24" s="634"/>
      <c r="B24" s="635"/>
      <c r="C24" s="425"/>
      <c r="D24" s="669"/>
      <c r="E24" s="669"/>
      <c r="F24" s="669"/>
      <c r="G24" s="669"/>
      <c r="H24" s="669"/>
      <c r="I24" s="669"/>
      <c r="J24" s="669"/>
      <c r="K24" s="669"/>
      <c r="L24" s="669"/>
      <c r="M24" s="670"/>
      <c r="N24" s="427"/>
      <c r="P24" s="493">
        <v>23</v>
      </c>
      <c r="Q24" s="155" t="s">
        <v>56</v>
      </c>
      <c r="R24" s="156">
        <v>2220</v>
      </c>
      <c r="S24" s="156" t="s">
        <v>57</v>
      </c>
      <c r="T24" s="156">
        <v>400520</v>
      </c>
    </row>
    <row r="25" spans="1:24" ht="24.75" customHeight="1" x14ac:dyDescent="0.3">
      <c r="A25" s="634"/>
      <c r="B25" s="635"/>
      <c r="C25" s="425"/>
      <c r="D25" s="669"/>
      <c r="E25" s="669"/>
      <c r="F25" s="669"/>
      <c r="G25" s="669"/>
      <c r="H25" s="669"/>
      <c r="I25" s="669"/>
      <c r="J25" s="669"/>
      <c r="K25" s="669"/>
      <c r="L25" s="669"/>
      <c r="M25" s="670"/>
      <c r="N25" s="427"/>
      <c r="P25" s="493">
        <v>24</v>
      </c>
      <c r="Q25" s="155" t="s">
        <v>58</v>
      </c>
      <c r="R25" s="502">
        <v>2210</v>
      </c>
      <c r="S25" s="502" t="s">
        <v>59</v>
      </c>
      <c r="T25" s="156">
        <v>400520</v>
      </c>
    </row>
    <row r="26" spans="1:24" ht="24.75" customHeight="1" x14ac:dyDescent="0.3">
      <c r="A26" s="634"/>
      <c r="B26" s="635"/>
      <c r="C26" s="425"/>
      <c r="D26" s="669"/>
      <c r="E26" s="669"/>
      <c r="F26" s="669"/>
      <c r="G26" s="669"/>
      <c r="H26" s="669"/>
      <c r="I26" s="669"/>
      <c r="J26" s="669"/>
      <c r="K26" s="669"/>
      <c r="L26" s="669"/>
      <c r="M26" s="670"/>
      <c r="N26" s="427"/>
      <c r="P26" s="493">
        <v>25</v>
      </c>
      <c r="Q26" s="503" t="s">
        <v>60</v>
      </c>
      <c r="R26" s="504">
        <v>2230</v>
      </c>
      <c r="S26" s="504" t="s">
        <v>61</v>
      </c>
      <c r="T26" s="153">
        <v>400520</v>
      </c>
      <c r="V26" s="32"/>
      <c r="W26" s="32"/>
      <c r="X26" s="32"/>
    </row>
    <row r="27" spans="1:24" ht="24.75" customHeight="1" x14ac:dyDescent="0.3">
      <c r="A27" s="632"/>
      <c r="B27" s="633"/>
      <c r="C27" s="428"/>
      <c r="D27" s="669"/>
      <c r="E27" s="669"/>
      <c r="F27" s="669"/>
      <c r="G27" s="669"/>
      <c r="H27" s="669"/>
      <c r="I27" s="669"/>
      <c r="J27" s="669"/>
      <c r="K27" s="669"/>
      <c r="L27" s="669"/>
      <c r="M27" s="670"/>
      <c r="N27" s="427"/>
      <c r="P27" s="493">
        <v>26</v>
      </c>
      <c r="Q27" s="149"/>
      <c r="R27" s="149"/>
      <c r="S27" s="149"/>
      <c r="T27" s="149"/>
    </row>
    <row r="28" spans="1:24" ht="24.75" customHeight="1" x14ac:dyDescent="0.3">
      <c r="A28" s="632"/>
      <c r="B28" s="633"/>
      <c r="C28" s="428"/>
      <c r="D28" s="669"/>
      <c r="E28" s="669"/>
      <c r="F28" s="669"/>
      <c r="G28" s="669"/>
      <c r="H28" s="669"/>
      <c r="I28" s="669"/>
      <c r="J28" s="669"/>
      <c r="K28" s="669"/>
      <c r="L28" s="669"/>
      <c r="M28" s="670"/>
      <c r="N28" s="427"/>
      <c r="P28" s="493">
        <v>27</v>
      </c>
      <c r="Q28" s="149"/>
      <c r="R28" s="149"/>
      <c r="S28" s="149"/>
      <c r="T28" s="149"/>
    </row>
    <row r="29" spans="1:24" ht="24.75" customHeight="1" x14ac:dyDescent="0.3">
      <c r="A29" s="632"/>
      <c r="B29" s="633"/>
      <c r="C29" s="428"/>
      <c r="D29" s="669"/>
      <c r="E29" s="669"/>
      <c r="F29" s="669"/>
      <c r="G29" s="669"/>
      <c r="H29" s="669"/>
      <c r="I29" s="669"/>
      <c r="J29" s="669"/>
      <c r="K29" s="669"/>
      <c r="L29" s="669"/>
      <c r="M29" s="670"/>
      <c r="N29" s="427"/>
    </row>
    <row r="30" spans="1:24" ht="24.75" customHeight="1" x14ac:dyDescent="0.3">
      <c r="A30" s="632"/>
      <c r="B30" s="633"/>
      <c r="C30" s="428"/>
      <c r="D30" s="669"/>
      <c r="E30" s="669"/>
      <c r="F30" s="669"/>
      <c r="G30" s="669"/>
      <c r="H30" s="669"/>
      <c r="I30" s="669"/>
      <c r="J30" s="669"/>
      <c r="K30" s="669"/>
      <c r="L30" s="669"/>
      <c r="M30" s="670"/>
      <c r="N30" s="427"/>
    </row>
    <row r="31" spans="1:24" ht="24.75" customHeight="1" x14ac:dyDescent="0.3">
      <c r="A31" s="632"/>
      <c r="B31" s="633"/>
      <c r="C31" s="428"/>
      <c r="D31" s="669"/>
      <c r="E31" s="669"/>
      <c r="F31" s="669"/>
      <c r="G31" s="669"/>
      <c r="H31" s="669"/>
      <c r="I31" s="669"/>
      <c r="J31" s="669"/>
      <c r="K31" s="669"/>
      <c r="L31" s="669"/>
      <c r="M31" s="670"/>
      <c r="N31" s="427"/>
    </row>
    <row r="32" spans="1:24" ht="24.75" customHeight="1" x14ac:dyDescent="0.3">
      <c r="A32" s="632"/>
      <c r="B32" s="633"/>
      <c r="C32" s="428"/>
      <c r="D32" s="669"/>
      <c r="E32" s="669"/>
      <c r="F32" s="669"/>
      <c r="G32" s="669"/>
      <c r="H32" s="669"/>
      <c r="I32" s="669"/>
      <c r="J32" s="669"/>
      <c r="K32" s="669"/>
      <c r="L32" s="669"/>
      <c r="M32" s="670"/>
      <c r="N32" s="427"/>
    </row>
    <row r="33" spans="1:14" ht="24.75" customHeight="1" x14ac:dyDescent="0.3">
      <c r="A33" s="632"/>
      <c r="B33" s="633"/>
      <c r="C33" s="426"/>
      <c r="D33" s="676"/>
      <c r="E33" s="676"/>
      <c r="F33" s="676"/>
      <c r="G33" s="676"/>
      <c r="H33" s="676"/>
      <c r="I33" s="676"/>
      <c r="J33" s="676"/>
      <c r="K33" s="676"/>
      <c r="L33" s="676"/>
      <c r="M33" s="633"/>
      <c r="N33" s="427"/>
    </row>
    <row r="34" spans="1:14" ht="24.75" customHeight="1" x14ac:dyDescent="0.3">
      <c r="A34" s="632"/>
      <c r="B34" s="633"/>
      <c r="C34" s="426"/>
      <c r="D34" s="676"/>
      <c r="E34" s="676"/>
      <c r="F34" s="676"/>
      <c r="G34" s="676"/>
      <c r="H34" s="676"/>
      <c r="I34" s="676"/>
      <c r="J34" s="676"/>
      <c r="K34" s="676"/>
      <c r="L34" s="676"/>
      <c r="M34" s="633"/>
      <c r="N34" s="427"/>
    </row>
    <row r="35" spans="1:14" ht="24.75" customHeight="1" x14ac:dyDescent="0.3">
      <c r="A35" s="632"/>
      <c r="B35" s="633"/>
      <c r="C35" s="426"/>
      <c r="D35" s="669"/>
      <c r="E35" s="669"/>
      <c r="F35" s="669"/>
      <c r="G35" s="669"/>
      <c r="H35" s="669"/>
      <c r="I35" s="669"/>
      <c r="J35" s="669"/>
      <c r="K35" s="669"/>
      <c r="L35" s="669"/>
      <c r="M35" s="670"/>
      <c r="N35" s="427"/>
    </row>
    <row r="36" spans="1:14" ht="24.75" customHeight="1" x14ac:dyDescent="0.3">
      <c r="A36" s="632"/>
      <c r="B36" s="633"/>
      <c r="C36" s="428"/>
      <c r="D36" s="669"/>
      <c r="E36" s="669"/>
      <c r="F36" s="669"/>
      <c r="G36" s="669"/>
      <c r="H36" s="669"/>
      <c r="I36" s="669"/>
      <c r="J36" s="669"/>
      <c r="K36" s="669"/>
      <c r="L36" s="669"/>
      <c r="M36" s="670"/>
      <c r="N36" s="427"/>
    </row>
    <row r="37" spans="1:14" ht="24.75" customHeight="1" x14ac:dyDescent="0.3">
      <c r="A37" s="632"/>
      <c r="B37" s="633"/>
      <c r="C37" s="428"/>
      <c r="D37" s="669"/>
      <c r="E37" s="669"/>
      <c r="F37" s="669"/>
      <c r="G37" s="669"/>
      <c r="H37" s="669"/>
      <c r="I37" s="669"/>
      <c r="J37" s="669"/>
      <c r="K37" s="669"/>
      <c r="L37" s="669"/>
      <c r="M37" s="670"/>
      <c r="N37" s="427"/>
    </row>
    <row r="38" spans="1:14" ht="24.75" customHeight="1" x14ac:dyDescent="0.3">
      <c r="A38" s="634"/>
      <c r="B38" s="635"/>
      <c r="C38" s="428"/>
      <c r="D38" s="669"/>
      <c r="E38" s="669"/>
      <c r="F38" s="669"/>
      <c r="G38" s="669"/>
      <c r="H38" s="669"/>
      <c r="I38" s="669"/>
      <c r="J38" s="669"/>
      <c r="K38" s="669"/>
      <c r="L38" s="669"/>
      <c r="M38" s="670"/>
      <c r="N38" s="427"/>
    </row>
    <row r="39" spans="1:14" ht="24.75" customHeight="1" thickBot="1" x14ac:dyDescent="0.35">
      <c r="A39" s="662"/>
      <c r="B39" s="663"/>
      <c r="C39" s="429"/>
      <c r="D39" s="709"/>
      <c r="E39" s="709"/>
      <c r="F39" s="709"/>
      <c r="G39" s="709"/>
      <c r="H39" s="709"/>
      <c r="I39" s="709"/>
      <c r="J39" s="709"/>
      <c r="K39" s="709"/>
      <c r="L39" s="709"/>
      <c r="M39" s="710"/>
      <c r="N39" s="430"/>
    </row>
    <row r="40" spans="1:14" ht="24.75" customHeight="1" thickBot="1" x14ac:dyDescent="0.35">
      <c r="A40" s="666" t="s">
        <v>62</v>
      </c>
      <c r="B40" s="667"/>
      <c r="C40" s="667"/>
      <c r="D40" s="667"/>
      <c r="E40" s="667"/>
      <c r="F40" s="667"/>
      <c r="G40" s="667"/>
      <c r="H40" s="667"/>
      <c r="I40" s="667"/>
      <c r="J40" s="667"/>
      <c r="K40" s="667"/>
      <c r="L40" s="667"/>
      <c r="M40" s="668"/>
      <c r="N40" s="398">
        <f>SUM(N13:N39)</f>
        <v>0</v>
      </c>
    </row>
    <row r="41" spans="1:14" ht="24.75" customHeight="1" thickBot="1" x14ac:dyDescent="0.35">
      <c r="A41" s="33"/>
      <c r="B41" s="33"/>
      <c r="C41" s="33"/>
      <c r="D41" s="708" t="s">
        <v>63</v>
      </c>
      <c r="E41" s="708"/>
      <c r="F41" s="708"/>
      <c r="G41" s="708"/>
      <c r="H41" s="708"/>
      <c r="I41" s="706"/>
      <c r="J41" s="707"/>
      <c r="K41" s="34"/>
      <c r="L41" s="34"/>
      <c r="M41" s="33"/>
      <c r="N41" s="35"/>
    </row>
    <row r="42" spans="1:14" ht="49.5" customHeight="1" thickTop="1" thickBot="1" x14ac:dyDescent="0.35">
      <c r="A42" s="630"/>
      <c r="B42" s="631"/>
      <c r="C42" s="42"/>
      <c r="D42" s="43" t="s">
        <v>64</v>
      </c>
      <c r="E42" s="44"/>
      <c r="F42" s="43" t="s">
        <v>65</v>
      </c>
      <c r="G42" s="44"/>
      <c r="H42" s="45" t="s">
        <v>66</v>
      </c>
      <c r="I42" s="46"/>
      <c r="J42" s="43" t="s">
        <v>67</v>
      </c>
      <c r="K42" s="53"/>
      <c r="L42" s="56" t="s">
        <v>68</v>
      </c>
      <c r="M42" s="52" t="s">
        <v>69</v>
      </c>
      <c r="N42" s="51" t="s">
        <v>70</v>
      </c>
    </row>
    <row r="43" spans="1:14" ht="24.75" customHeight="1" x14ac:dyDescent="0.3">
      <c r="A43" s="664" t="s">
        <v>71</v>
      </c>
      <c r="B43" s="628">
        <v>832138</v>
      </c>
      <c r="C43" s="62" t="s">
        <v>72</v>
      </c>
      <c r="D43" s="63">
        <f>+'Chemical - Equipment'!G12</f>
        <v>0</v>
      </c>
      <c r="E43" s="64"/>
      <c r="F43" s="63">
        <f>+'Chemical - Equipment'!H12</f>
        <v>0</v>
      </c>
      <c r="G43" s="65"/>
      <c r="H43" s="63">
        <f>+'Chemical - Equipment'!I12</f>
        <v>0</v>
      </c>
      <c r="I43" s="65"/>
      <c r="J43" s="63">
        <f>+'Chemical - Equipment'!J12</f>
        <v>0</v>
      </c>
      <c r="K43" s="66"/>
      <c r="L43" s="67">
        <f>+'Chemical - Equipment'!K12</f>
        <v>1680</v>
      </c>
      <c r="M43" s="55" t="s">
        <v>73</v>
      </c>
      <c r="N43" s="431"/>
    </row>
    <row r="44" spans="1:14" ht="24.75" customHeight="1" thickBot="1" x14ac:dyDescent="0.35">
      <c r="A44" s="665"/>
      <c r="B44" s="629"/>
      <c r="C44" s="68" t="s">
        <v>74</v>
      </c>
      <c r="D44" s="69">
        <f>+'Chemical - Equipment'!G13</f>
        <v>0</v>
      </c>
      <c r="E44" s="70"/>
      <c r="F44" s="69">
        <f>+'Chemical - Equipment'!H13</f>
        <v>0</v>
      </c>
      <c r="G44" s="70"/>
      <c r="H44" s="69">
        <f>+'Chemical - Equipment'!I13</f>
        <v>0</v>
      </c>
      <c r="I44" s="71"/>
      <c r="J44" s="69">
        <f>+'Chemical - Equipment'!J13</f>
        <v>0</v>
      </c>
      <c r="K44" s="72"/>
      <c r="L44" s="73">
        <f>+'Chemical - Equipment'!K13</f>
        <v>840</v>
      </c>
      <c r="M44" s="100" t="s">
        <v>75</v>
      </c>
      <c r="N44" s="432"/>
    </row>
    <row r="45" spans="1:14" ht="24.75" customHeight="1" thickBot="1" x14ac:dyDescent="0.35">
      <c r="A45" s="243" t="s">
        <v>76</v>
      </c>
      <c r="B45" s="102">
        <v>830543</v>
      </c>
      <c r="C45" s="74"/>
      <c r="D45" s="75">
        <f>+'Chemical - Equipment'!G14</f>
        <v>0</v>
      </c>
      <c r="E45" s="76"/>
      <c r="F45" s="75">
        <f>+'Chemical - Equipment'!H14</f>
        <v>0</v>
      </c>
      <c r="G45" s="76"/>
      <c r="H45" s="75">
        <f>+'Chemical - Equipment'!I14</f>
        <v>0</v>
      </c>
      <c r="I45" s="75"/>
      <c r="J45" s="75">
        <f>+'Chemical - Equipment'!J14</f>
        <v>0</v>
      </c>
      <c r="K45" s="77"/>
      <c r="L45" s="78">
        <f>+'Chemical - Equipment'!K14</f>
        <v>50</v>
      </c>
      <c r="M45" s="699"/>
      <c r="N45" s="700"/>
    </row>
    <row r="46" spans="1:14" ht="24.75" customHeight="1" thickBot="1" x14ac:dyDescent="0.35">
      <c r="A46" s="664" t="s">
        <v>77</v>
      </c>
      <c r="B46" s="628">
        <v>922104</v>
      </c>
      <c r="C46" s="62" t="s">
        <v>72</v>
      </c>
      <c r="D46" s="63">
        <f>+'Chemical - Equipment'!G15</f>
        <v>0</v>
      </c>
      <c r="E46" s="79"/>
      <c r="F46" s="63">
        <f>+'Chemical - Equipment'!H15</f>
        <v>0</v>
      </c>
      <c r="G46" s="79"/>
      <c r="H46" s="63">
        <f>+'Chemical - Equipment'!I15</f>
        <v>0</v>
      </c>
      <c r="I46" s="65"/>
      <c r="J46" s="63">
        <f>+'Chemical - Equipment'!J15</f>
        <v>0</v>
      </c>
      <c r="K46" s="80"/>
      <c r="L46" s="67">
        <f>+'Chemical - Equipment'!K15</f>
        <v>1680</v>
      </c>
      <c r="M46" s="699"/>
      <c r="N46" s="700"/>
    </row>
    <row r="47" spans="1:14" ht="24.75" customHeight="1" thickBot="1" x14ac:dyDescent="0.35">
      <c r="A47" s="665"/>
      <c r="B47" s="629"/>
      <c r="C47" s="68" t="s">
        <v>74</v>
      </c>
      <c r="D47" s="70">
        <f>+'Chemical - Equipment'!G16</f>
        <v>0</v>
      </c>
      <c r="E47" s="71"/>
      <c r="F47" s="69">
        <f>+'Chemical - Equipment'!H16</f>
        <v>0</v>
      </c>
      <c r="G47" s="71"/>
      <c r="H47" s="69">
        <f>+'Chemical - Equipment'!I16</f>
        <v>0</v>
      </c>
      <c r="I47" s="71"/>
      <c r="J47" s="69">
        <f>+'Chemical - Equipment'!J16</f>
        <v>0</v>
      </c>
      <c r="K47" s="81"/>
      <c r="L47" s="82">
        <f>+'Chemical - Equipment'!K16</f>
        <v>840</v>
      </c>
      <c r="M47" s="55" t="s">
        <v>78</v>
      </c>
      <c r="N47" s="431"/>
    </row>
    <row r="48" spans="1:14" ht="24.75" customHeight="1" x14ac:dyDescent="0.3">
      <c r="A48" s="244" t="s">
        <v>79</v>
      </c>
      <c r="B48" s="103">
        <v>832127</v>
      </c>
      <c r="C48" s="245"/>
      <c r="D48" s="83">
        <f>+'Chemical - Equipment'!G17</f>
        <v>0</v>
      </c>
      <c r="E48" s="49"/>
      <c r="F48" s="83">
        <f>+'Chemical - Equipment'!H17</f>
        <v>0</v>
      </c>
      <c r="G48" s="49"/>
      <c r="H48" s="83">
        <f>+'Chemical - Equipment'!I17</f>
        <v>0</v>
      </c>
      <c r="I48" s="49"/>
      <c r="J48" s="49">
        <f>+'Chemical - Equipment'!J17</f>
        <v>0</v>
      </c>
      <c r="K48" s="61"/>
      <c r="L48" s="57">
        <f>+'Chemical - Equipment'!K17</f>
        <v>630</v>
      </c>
      <c r="M48" s="100" t="s">
        <v>80</v>
      </c>
      <c r="N48" s="432"/>
    </row>
    <row r="49" spans="1:17" ht="24.75" customHeight="1" x14ac:dyDescent="0.3">
      <c r="A49" s="246" t="s">
        <v>81</v>
      </c>
      <c r="B49" s="104">
        <v>832103</v>
      </c>
      <c r="C49" s="247"/>
      <c r="D49" s="49">
        <f>+'Chemical - Equipment'!G18</f>
        <v>0</v>
      </c>
      <c r="E49" s="49"/>
      <c r="F49" s="49">
        <f>+'Chemical - Equipment'!H18</f>
        <v>0</v>
      </c>
      <c r="G49" s="49"/>
      <c r="H49" s="85">
        <f>+'Chemical - Equipment'!I18</f>
        <v>0</v>
      </c>
      <c r="I49" s="49"/>
      <c r="J49" s="85">
        <f>+'Chemical - Equipment'!J18</f>
        <v>0</v>
      </c>
      <c r="K49" s="54"/>
      <c r="L49" s="86">
        <f>+'Chemical - Equipment'!K18</f>
        <v>630</v>
      </c>
      <c r="M49" s="713"/>
      <c r="N49" s="700"/>
    </row>
    <row r="50" spans="1:17" ht="24.75" customHeight="1" thickBot="1" x14ac:dyDescent="0.35">
      <c r="A50" s="248" t="s">
        <v>82</v>
      </c>
      <c r="B50" s="249" t="s">
        <v>83</v>
      </c>
      <c r="C50" s="250"/>
      <c r="D50" s="84">
        <f>+'Chemical - Equipment'!G19</f>
        <v>0</v>
      </c>
      <c r="E50" s="50"/>
      <c r="F50" s="84">
        <f>+'Chemical - Equipment'!H19</f>
        <v>0</v>
      </c>
      <c r="G50" s="49"/>
      <c r="H50" s="49">
        <f>+'Chemical - Equipment'!I19</f>
        <v>0</v>
      </c>
      <c r="I50" s="50"/>
      <c r="J50" s="49">
        <f>+'Chemical - Equipment'!J19</f>
        <v>0</v>
      </c>
      <c r="K50" s="61"/>
      <c r="L50" s="87">
        <f>+'Chemical - Equipment'!K19</f>
        <v>0</v>
      </c>
      <c r="M50" s="701"/>
      <c r="N50" s="702"/>
    </row>
    <row r="51" spans="1:17" ht="24.75" customHeight="1" thickBot="1" x14ac:dyDescent="0.35">
      <c r="A51" s="658" t="s">
        <v>84</v>
      </c>
      <c r="B51" s="659"/>
      <c r="C51" s="659"/>
      <c r="D51" s="88">
        <f>+'Chemical - Equipment'!G21</f>
        <v>0</v>
      </c>
      <c r="E51" s="65"/>
      <c r="F51" s="88">
        <f>+'Chemical - Equipment'!H21</f>
        <v>0</v>
      </c>
      <c r="G51" s="65"/>
      <c r="H51" s="88">
        <f>+'Chemical - Equipment'!I21</f>
        <v>0</v>
      </c>
      <c r="I51" s="65"/>
      <c r="J51" s="96">
        <f>+'Chemical - Equipment'!J21</f>
        <v>0</v>
      </c>
      <c r="K51" s="65"/>
      <c r="L51" s="58">
        <f>+'Chemical - Equipment'!K21</f>
        <v>1890</v>
      </c>
      <c r="M51" s="55" t="s">
        <v>85</v>
      </c>
      <c r="N51" s="431"/>
    </row>
    <row r="52" spans="1:17" ht="24.75" customHeight="1" thickBot="1" x14ac:dyDescent="0.35">
      <c r="A52" s="660" t="s">
        <v>86</v>
      </c>
      <c r="B52" s="661"/>
      <c r="C52" s="661"/>
      <c r="D52" s="89">
        <f>+'Chemical - Equipment'!G22</f>
        <v>0</v>
      </c>
      <c r="E52" s="50"/>
      <c r="F52" s="89">
        <f>+'Chemical - Equipment'!H22</f>
        <v>0</v>
      </c>
      <c r="G52" s="50"/>
      <c r="H52" s="89">
        <f>+'Chemical - Equipment'!I22</f>
        <v>0</v>
      </c>
      <c r="I52" s="50"/>
      <c r="J52" s="92">
        <f>+'Chemical - Equipment'!J22</f>
        <v>0</v>
      </c>
      <c r="K52" s="50"/>
      <c r="L52" s="59">
        <f>+'Chemical - Equipment'!K22</f>
        <v>2000</v>
      </c>
      <c r="M52" s="482" t="s">
        <v>87</v>
      </c>
      <c r="N52" s="432"/>
    </row>
    <row r="53" spans="1:17" ht="24.75" customHeight="1" thickBot="1" x14ac:dyDescent="0.35">
      <c r="A53" s="660" t="s">
        <v>88</v>
      </c>
      <c r="B53" s="661"/>
      <c r="C53" s="661"/>
      <c r="D53" s="89">
        <f>+'Chemical - Equipment'!G23</f>
        <v>0</v>
      </c>
      <c r="E53" s="50"/>
      <c r="F53" s="89">
        <f>+'Chemical - Equipment'!H23</f>
        <v>0</v>
      </c>
      <c r="G53" s="50"/>
      <c r="H53" s="92">
        <f>+'Chemical - Equipment'!I23</f>
        <v>0</v>
      </c>
      <c r="I53" s="50"/>
      <c r="J53" s="92">
        <f>+'Chemical - Equipment'!J23</f>
        <v>0</v>
      </c>
      <c r="K53" s="50"/>
      <c r="L53" s="59">
        <f>+'Chemical - Equipment'!K23</f>
        <v>2500</v>
      </c>
      <c r="M53" s="723"/>
      <c r="N53" s="700"/>
    </row>
    <row r="54" spans="1:17" ht="24.75" customHeight="1" thickBot="1" x14ac:dyDescent="0.35">
      <c r="A54" s="660" t="s">
        <v>89</v>
      </c>
      <c r="B54" s="661"/>
      <c r="C54" s="661"/>
      <c r="D54" s="89">
        <f>+'Chemical - Equipment'!G24</f>
        <v>0</v>
      </c>
      <c r="E54" s="50"/>
      <c r="F54" s="92">
        <f>+'Chemical - Equipment'!H24</f>
        <v>0</v>
      </c>
      <c r="G54" s="50"/>
      <c r="H54" s="91">
        <f>+'Chemical - Equipment'!I24</f>
        <v>0</v>
      </c>
      <c r="I54" s="50"/>
      <c r="J54" s="91">
        <f>+'Chemical - Equipment'!J24</f>
        <v>0</v>
      </c>
      <c r="K54" s="50"/>
      <c r="L54" s="59">
        <f>+'Chemical - Equipment'!K24</f>
        <v>250</v>
      </c>
      <c r="M54" s="482" t="s">
        <v>90</v>
      </c>
      <c r="N54" s="432"/>
    </row>
    <row r="55" spans="1:17" ht="24.75" customHeight="1" thickBot="1" x14ac:dyDescent="0.35">
      <c r="A55" s="717" t="s">
        <v>91</v>
      </c>
      <c r="B55" s="718"/>
      <c r="C55" s="718"/>
      <c r="D55" s="90">
        <f>+'Chemical - Equipment'!G25</f>
        <v>0</v>
      </c>
      <c r="E55" s="71"/>
      <c r="F55" s="95">
        <f>+'Chemical - Equipment'!H25</f>
        <v>0</v>
      </c>
      <c r="G55" s="71"/>
      <c r="H55" s="90">
        <f>+'Chemical - Equipment'!I25</f>
        <v>0</v>
      </c>
      <c r="I55" s="71"/>
      <c r="J55" s="90">
        <f>+'Chemical - Equipment'!J25</f>
        <v>0</v>
      </c>
      <c r="K55" s="71"/>
      <c r="L55" s="60">
        <f>+'Chemical - Equipment'!K25</f>
        <v>250</v>
      </c>
      <c r="M55" s="674"/>
      <c r="N55" s="675"/>
    </row>
    <row r="56" spans="1:17" ht="24.75" customHeight="1" x14ac:dyDescent="0.3">
      <c r="A56" s="719" t="s">
        <v>92</v>
      </c>
      <c r="B56" s="720"/>
      <c r="C56" s="720"/>
      <c r="D56" s="91">
        <f>'Chemical - Equipment'!G27</f>
        <v>0</v>
      </c>
      <c r="E56" s="50"/>
      <c r="F56" s="91">
        <f>'Chemical - Equipment'!H27</f>
        <v>0</v>
      </c>
      <c r="G56" s="50"/>
      <c r="H56" s="96">
        <f>'Chemical - Equipment'!I27</f>
        <v>0</v>
      </c>
      <c r="I56" s="50"/>
      <c r="J56" s="91">
        <f>'Chemical - Equipment'!J27</f>
        <v>0</v>
      </c>
      <c r="K56" s="50"/>
      <c r="L56" s="484">
        <f>+'Chemical - Equipment'!K27</f>
        <v>320</v>
      </c>
      <c r="M56" s="490" t="s">
        <v>93</v>
      </c>
      <c r="N56" s="491"/>
    </row>
    <row r="57" spans="1:17" ht="24.75" customHeight="1" x14ac:dyDescent="0.3">
      <c r="A57" s="716" t="s">
        <v>94</v>
      </c>
      <c r="B57" s="661"/>
      <c r="C57" s="661"/>
      <c r="D57" s="92">
        <f>'Chemical - Equipment'!G28</f>
        <v>0</v>
      </c>
      <c r="E57" s="50"/>
      <c r="F57" s="92">
        <f>'Chemical - Equipment'!H28</f>
        <v>0</v>
      </c>
      <c r="G57" s="50"/>
      <c r="H57" s="92">
        <f>'Chemical - Equipment'!I28</f>
        <v>0</v>
      </c>
      <c r="I57" s="50"/>
      <c r="J57" s="89">
        <f>'Chemical - Equipment'!J28</f>
        <v>0</v>
      </c>
      <c r="K57" s="50"/>
      <c r="L57" s="485">
        <f>+'Chemical - Equipment'!K28</f>
        <v>300</v>
      </c>
      <c r="M57" s="492" t="s">
        <v>75</v>
      </c>
      <c r="N57" s="432">
        <f>'Rustibus 1200'!D12</f>
        <v>0</v>
      </c>
    </row>
    <row r="58" spans="1:17" ht="24.75" customHeight="1" x14ac:dyDescent="0.3">
      <c r="A58" s="716" t="s">
        <v>95</v>
      </c>
      <c r="B58" s="661"/>
      <c r="C58" s="661"/>
      <c r="D58" s="91">
        <f>'Chemical - Equipment'!G29</f>
        <v>0</v>
      </c>
      <c r="E58" s="50"/>
      <c r="F58" s="91">
        <f>'Chemical - Equipment'!H29</f>
        <v>0</v>
      </c>
      <c r="G58" s="50"/>
      <c r="H58" s="92">
        <f>'Chemical - Equipment'!I29</f>
        <v>0</v>
      </c>
      <c r="I58" s="50"/>
      <c r="J58" s="92">
        <f>'Chemical - Equipment'!J29</f>
        <v>0</v>
      </c>
      <c r="K58" s="50"/>
      <c r="L58" s="486">
        <f>+'Chemical - Equipment'!K29</f>
        <v>380</v>
      </c>
      <c r="M58" s="483"/>
      <c r="N58" s="480"/>
    </row>
    <row r="59" spans="1:17" ht="24.75" customHeight="1" thickBot="1" x14ac:dyDescent="0.35">
      <c r="A59" s="682" t="s">
        <v>96</v>
      </c>
      <c r="B59" s="683"/>
      <c r="C59" s="683"/>
      <c r="D59" s="93">
        <f>'Chemical - Equipment'!G30</f>
        <v>0</v>
      </c>
      <c r="E59" s="48"/>
      <c r="F59" s="93">
        <f>'Chemical - Equipment'!H30</f>
        <v>0</v>
      </c>
      <c r="G59" s="48"/>
      <c r="H59" s="97">
        <f>'Chemical - Equipment'!I30</f>
        <v>0</v>
      </c>
      <c r="I59" s="48"/>
      <c r="J59" s="97">
        <f>'Chemical - Equipment'!J30</f>
        <v>0</v>
      </c>
      <c r="K59" s="48"/>
      <c r="L59" s="487">
        <f>+'Chemical - Equipment'!K30</f>
        <v>1</v>
      </c>
      <c r="M59" s="713"/>
      <c r="N59" s="700"/>
    </row>
    <row r="60" spans="1:17" ht="24.75" customHeight="1" x14ac:dyDescent="0.3">
      <c r="A60" s="684" t="s">
        <v>97</v>
      </c>
      <c r="B60" s="685"/>
      <c r="C60" s="685"/>
      <c r="D60" s="94" t="e">
        <f>'Chemical - Equipment'!#REF!</f>
        <v>#REF!</v>
      </c>
      <c r="E60" s="47"/>
      <c r="F60" s="94" t="e">
        <f>'Chemical - Equipment'!#REF!</f>
        <v>#REF!</v>
      </c>
      <c r="G60" s="47"/>
      <c r="H60" s="94" t="e">
        <f>'Chemical - Equipment'!#REF!</f>
        <v>#REF!</v>
      </c>
      <c r="I60" s="47"/>
      <c r="J60" s="94" t="e">
        <f>'Chemical - Equipment'!#REF!</f>
        <v>#REF!</v>
      </c>
      <c r="K60" s="47"/>
      <c r="L60" s="488" t="e">
        <f>+'Chemical - Equipment'!#REF!</f>
        <v>#REF!</v>
      </c>
      <c r="M60" s="490" t="s">
        <v>98</v>
      </c>
      <c r="N60" s="431"/>
    </row>
    <row r="61" spans="1:17" ht="24.75" customHeight="1" x14ac:dyDescent="0.3">
      <c r="A61" s="686" t="s">
        <v>99</v>
      </c>
      <c r="B61" s="687"/>
      <c r="C61" s="687"/>
      <c r="D61" s="92" t="e">
        <f>'Chemical - Equipment'!#REF!</f>
        <v>#REF!</v>
      </c>
      <c r="E61" s="50"/>
      <c r="F61" s="92" t="e">
        <f>'Chemical - Equipment'!#REF!</f>
        <v>#REF!</v>
      </c>
      <c r="G61" s="50"/>
      <c r="H61" s="89" t="e">
        <f>'Chemical - Equipment'!#REF!</f>
        <v>#REF!</v>
      </c>
      <c r="I61" s="50"/>
      <c r="J61" s="92" t="e">
        <f>'Chemical - Equipment'!#REF!</f>
        <v>#REF!</v>
      </c>
      <c r="K61" s="50"/>
      <c r="L61" s="486" t="e">
        <f>+'Chemical - Equipment'!#REF!</f>
        <v>#REF!</v>
      </c>
      <c r="M61" s="492" t="s">
        <v>75</v>
      </c>
      <c r="N61" s="432"/>
    </row>
    <row r="62" spans="1:17" ht="24.75" customHeight="1" thickBot="1" x14ac:dyDescent="0.35">
      <c r="A62" s="688" t="s">
        <v>100</v>
      </c>
      <c r="B62" s="689"/>
      <c r="C62" s="689"/>
      <c r="D62" s="90" t="e">
        <f>'Chemical - Equipment'!#REF!</f>
        <v>#REF!</v>
      </c>
      <c r="E62" s="48"/>
      <c r="F62" s="90" t="e">
        <f>'Chemical - Equipment'!#REF!</f>
        <v>#REF!</v>
      </c>
      <c r="G62" s="48"/>
      <c r="H62" s="90" t="e">
        <f>'Chemical - Equipment'!#REF!</f>
        <v>#REF!</v>
      </c>
      <c r="I62" s="48"/>
      <c r="J62" s="90" t="e">
        <f>'Chemical - Equipment'!#REF!</f>
        <v>#REF!</v>
      </c>
      <c r="K62" s="48"/>
      <c r="L62" s="489" t="e">
        <f>+'Chemical - Equipment'!#REF!</f>
        <v>#REF!</v>
      </c>
      <c r="M62" s="701"/>
      <c r="N62" s="702"/>
    </row>
    <row r="63" spans="1:17" ht="24.75" customHeight="1" x14ac:dyDescent="0.3">
      <c r="A63" s="677" t="s">
        <v>101</v>
      </c>
      <c r="B63" s="638"/>
      <c r="C63" s="639"/>
      <c r="D63" s="639"/>
      <c r="E63" s="639"/>
      <c r="F63" s="639"/>
      <c r="G63" s="639"/>
      <c r="H63" s="639"/>
      <c r="I63" s="640"/>
      <c r="J63" s="703" t="s">
        <v>102</v>
      </c>
      <c r="K63" s="704"/>
      <c r="L63" s="704"/>
      <c r="M63" s="705"/>
      <c r="N63" s="37" t="s">
        <v>103</v>
      </c>
    </row>
    <row r="64" spans="1:17" ht="30" customHeight="1" x14ac:dyDescent="0.3">
      <c r="A64" s="678"/>
      <c r="B64" s="641"/>
      <c r="C64" s="642"/>
      <c r="D64" s="642"/>
      <c r="E64" s="642"/>
      <c r="F64" s="642"/>
      <c r="G64" s="642"/>
      <c r="H64" s="642"/>
      <c r="I64" s="643"/>
      <c r="J64" s="680" t="e">
        <f>CONCATENATE("CODE: Hold cleaning - 
",O64,"  ",P64," ",Q64)</f>
        <v>#N/A</v>
      </c>
      <c r="K64" s="681"/>
      <c r="L64" s="681"/>
      <c r="M64" s="433"/>
      <c r="N64" s="434">
        <v>0</v>
      </c>
      <c r="P64" s="26" t="e">
        <f>VLOOKUP($C$3,$Q$2:$T$27,3,TRUE)</f>
        <v>#N/A</v>
      </c>
      <c r="Q64" s="26" t="e">
        <f>VLOOKUP($C$3,$Q$2:$T$27,4,TRUE)</f>
        <v>#N/A</v>
      </c>
    </row>
    <row r="65" spans="1:17" ht="30" customHeight="1" x14ac:dyDescent="0.3">
      <c r="A65" s="678"/>
      <c r="B65" s="641"/>
      <c r="C65" s="642"/>
      <c r="D65" s="642"/>
      <c r="E65" s="642"/>
      <c r="F65" s="642"/>
      <c r="G65" s="642"/>
      <c r="H65" s="642"/>
      <c r="I65" s="643"/>
      <c r="J65" s="680" t="s">
        <v>104</v>
      </c>
      <c r="K65" s="681"/>
      <c r="L65" s="681"/>
      <c r="M65" s="433"/>
      <c r="N65" s="435">
        <v>0</v>
      </c>
      <c r="P65" s="26" t="e">
        <f>VLOOKUP($C$3,$Q$2:$T$27,3,FALSE)</f>
        <v>#N/A</v>
      </c>
    </row>
    <row r="66" spans="1:17" ht="30" customHeight="1" thickBot="1" x14ac:dyDescent="0.35">
      <c r="A66" s="679"/>
      <c r="B66" s="644"/>
      <c r="C66" s="645"/>
      <c r="D66" s="645"/>
      <c r="E66" s="645"/>
      <c r="F66" s="645"/>
      <c r="G66" s="645"/>
      <c r="H66" s="645"/>
      <c r="I66" s="646"/>
      <c r="J66" s="711" t="s">
        <v>105</v>
      </c>
      <c r="K66" s="712"/>
      <c r="L66" s="712"/>
      <c r="M66" s="697"/>
      <c r="N66" s="698"/>
    </row>
    <row r="67" spans="1:17" ht="24.75" customHeight="1" x14ac:dyDescent="0.3">
      <c r="A67" s="390"/>
      <c r="B67" s="390"/>
      <c r="C67" s="39"/>
      <c r="D67" s="39"/>
      <c r="E67" s="39"/>
      <c r="F67" s="39"/>
      <c r="G67" s="39"/>
      <c r="H67" s="39"/>
      <c r="I67" s="390"/>
    </row>
    <row r="68" spans="1:17" ht="24.75" customHeight="1" x14ac:dyDescent="0.3">
      <c r="A68" s="649" t="s">
        <v>106</v>
      </c>
      <c r="B68" s="649"/>
      <c r="C68" s="637"/>
      <c r="D68" s="637"/>
      <c r="E68" s="637"/>
      <c r="F68" s="637"/>
      <c r="G68" s="39"/>
      <c r="H68" s="39"/>
      <c r="J68" s="390" t="s">
        <v>107</v>
      </c>
      <c r="K68" s="673"/>
      <c r="L68" s="673"/>
      <c r="M68" s="673"/>
      <c r="O68" s="38"/>
      <c r="P68" s="38"/>
      <c r="Q68" s="38"/>
    </row>
    <row r="69" spans="1:17" ht="24.75" customHeight="1" x14ac:dyDescent="0.3">
      <c r="C69" s="39"/>
      <c r="D69" s="39"/>
      <c r="E69" s="40"/>
      <c r="F69" s="40"/>
      <c r="G69" s="40"/>
      <c r="H69" s="40"/>
    </row>
    <row r="70" spans="1:17" ht="24.75" customHeight="1" x14ac:dyDescent="0.3">
      <c r="A70" s="648" t="s">
        <v>108</v>
      </c>
      <c r="B70" s="648"/>
      <c r="C70" s="637"/>
      <c r="D70" s="637"/>
      <c r="E70" s="637"/>
      <c r="F70" s="637"/>
      <c r="G70" s="39"/>
      <c r="H70" s="39"/>
      <c r="I70" s="39"/>
      <c r="J70" s="390" t="s">
        <v>109</v>
      </c>
      <c r="K70" s="673"/>
      <c r="L70" s="673"/>
      <c r="M70" s="673"/>
      <c r="N70" s="36"/>
      <c r="O70" s="28"/>
      <c r="P70" s="28"/>
      <c r="Q70" s="27"/>
    </row>
    <row r="71" spans="1:17" ht="24.75" customHeight="1" x14ac:dyDescent="0.3">
      <c r="C71" s="39"/>
      <c r="D71" s="39"/>
      <c r="E71" s="40"/>
      <c r="F71" s="39"/>
      <c r="G71" s="39"/>
      <c r="H71" s="40"/>
      <c r="I71" s="39"/>
    </row>
    <row r="72" spans="1:17" ht="24.75" customHeight="1" x14ac:dyDescent="0.3">
      <c r="A72" s="647" t="s">
        <v>110</v>
      </c>
      <c r="B72" s="647"/>
      <c r="C72" s="637"/>
      <c r="D72" s="637"/>
      <c r="E72" s="637"/>
      <c r="F72" s="637"/>
      <c r="G72" s="39"/>
      <c r="H72" s="40"/>
      <c r="I72" s="39"/>
      <c r="J72" s="390" t="s">
        <v>111</v>
      </c>
      <c r="K72" s="673"/>
      <c r="L72" s="673"/>
      <c r="M72" s="673"/>
      <c r="N72" s="36"/>
    </row>
    <row r="73" spans="1:17" ht="24.75" customHeight="1" x14ac:dyDescent="0.3">
      <c r="A73" s="26" t="s">
        <v>112</v>
      </c>
      <c r="C73" s="41"/>
      <c r="D73" s="41"/>
      <c r="E73" s="41"/>
      <c r="F73" s="41"/>
      <c r="G73" s="41"/>
      <c r="H73" s="41"/>
      <c r="K73" s="390"/>
      <c r="L73" s="390"/>
      <c r="M73" s="390"/>
    </row>
  </sheetData>
  <sheetProtection formatRows="0"/>
  <sortState xmlns:xlrd2="http://schemas.microsoft.com/office/spreadsheetml/2017/richdata2" ref="Q2:T25">
    <sortCondition ref="Q2:Q25"/>
  </sortState>
  <mergeCells count="119">
    <mergeCell ref="A55:C55"/>
    <mergeCell ref="A56:C56"/>
    <mergeCell ref="A57:C57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A43:A44"/>
    <mergeCell ref="M49:N49"/>
    <mergeCell ref="M53:N53"/>
    <mergeCell ref="A17:B17"/>
    <mergeCell ref="A18:B18"/>
    <mergeCell ref="A13:B13"/>
    <mergeCell ref="A14:B14"/>
    <mergeCell ref="A15:B15"/>
    <mergeCell ref="A16:B16"/>
    <mergeCell ref="C5:D5"/>
    <mergeCell ref="D24:M24"/>
    <mergeCell ref="M66:N66"/>
    <mergeCell ref="M46:N46"/>
    <mergeCell ref="M50:N50"/>
    <mergeCell ref="J63:M63"/>
    <mergeCell ref="I41:J41"/>
    <mergeCell ref="D41:H41"/>
    <mergeCell ref="D35:M35"/>
    <mergeCell ref="D36:M36"/>
    <mergeCell ref="D37:M37"/>
    <mergeCell ref="D38:M38"/>
    <mergeCell ref="D39:M39"/>
    <mergeCell ref="J65:L65"/>
    <mergeCell ref="J66:L66"/>
    <mergeCell ref="M45:N45"/>
    <mergeCell ref="M59:N59"/>
    <mergeCell ref="D29:M29"/>
    <mergeCell ref="D30:M30"/>
    <mergeCell ref="A54:C54"/>
    <mergeCell ref="M62:N62"/>
    <mergeCell ref="N11:N12"/>
    <mergeCell ref="A58:C58"/>
    <mergeCell ref="D31:M31"/>
    <mergeCell ref="C3:D3"/>
    <mergeCell ref="A9:N9"/>
    <mergeCell ref="K72:M72"/>
    <mergeCell ref="K70:M70"/>
    <mergeCell ref="K68:M68"/>
    <mergeCell ref="M55:N55"/>
    <mergeCell ref="D34:M34"/>
    <mergeCell ref="A63:A66"/>
    <mergeCell ref="J64:L64"/>
    <mergeCell ref="A59:C59"/>
    <mergeCell ref="A60:C60"/>
    <mergeCell ref="A61:C61"/>
    <mergeCell ref="A62:C62"/>
    <mergeCell ref="D33:M33"/>
    <mergeCell ref="D25:M25"/>
    <mergeCell ref="D26:M26"/>
    <mergeCell ref="D27:M27"/>
    <mergeCell ref="D28:M28"/>
    <mergeCell ref="C6:D6"/>
    <mergeCell ref="C7:D7"/>
    <mergeCell ref="A8:B8"/>
    <mergeCell ref="A11:B11"/>
    <mergeCell ref="A12:B12"/>
    <mergeCell ref="C4:D4"/>
    <mergeCell ref="C11:C12"/>
    <mergeCell ref="D11:M12"/>
    <mergeCell ref="A51:C51"/>
    <mergeCell ref="A52:C52"/>
    <mergeCell ref="A53:C53"/>
    <mergeCell ref="A35:B35"/>
    <mergeCell ref="A36:B36"/>
    <mergeCell ref="A37:B37"/>
    <mergeCell ref="A38:B38"/>
    <mergeCell ref="A39:B39"/>
    <mergeCell ref="A46:A47"/>
    <mergeCell ref="A40:M40"/>
    <mergeCell ref="A19:B19"/>
    <mergeCell ref="D32:M32"/>
    <mergeCell ref="C68:F68"/>
    <mergeCell ref="C70:F70"/>
    <mergeCell ref="C72:F72"/>
    <mergeCell ref="B63:I63"/>
    <mergeCell ref="B64:I64"/>
    <mergeCell ref="B65:I65"/>
    <mergeCell ref="B66:I66"/>
    <mergeCell ref="A72:B72"/>
    <mergeCell ref="A70:B70"/>
    <mergeCell ref="A68:B68"/>
    <mergeCell ref="B1:M1"/>
    <mergeCell ref="B43:B44"/>
    <mergeCell ref="B46:B47"/>
    <mergeCell ref="A42:B42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A3:B3"/>
    <mergeCell ref="A4:B4"/>
    <mergeCell ref="A5:B5"/>
    <mergeCell ref="A6:B6"/>
    <mergeCell ref="A7:B7"/>
  </mergeCells>
  <pageMargins left="0.23622047244094491" right="0.15748031496062992" top="0.23622047244094491" bottom="0.39370078740157483" header="0.15748031496062992" footer="0.15748031496062992"/>
  <pageSetup paperSize="9" scale="36" fitToHeight="0" orientation="portrait" r:id="rId1"/>
  <headerFooter>
    <oddFooter>&amp;L&amp;"Arial,Regular"&amp;9Page &amp;P of &amp;N&amp;C&amp;G&amp;R&amp;"Arial,Regular"&amp;9&amp;F
&amp;A</oddFooter>
  </headerFooter>
  <colBreaks count="1" manualBreakCount="1">
    <brk id="14" max="1048575" man="1"/>
  </colBreak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 tint="-4.9989318521683403E-2"/>
    <pageSetUpPr fitToPage="1"/>
  </sheetPr>
  <dimension ref="A1:J37"/>
  <sheetViews>
    <sheetView tabSelected="1" zoomScale="88" zoomScaleNormal="88" zoomScaleSheetLayoutView="100" workbookViewId="0">
      <selection activeCell="B5" sqref="B5"/>
    </sheetView>
  </sheetViews>
  <sheetFormatPr defaultColWidth="8.796875" defaultRowHeight="18.75" x14ac:dyDescent="0.3"/>
  <cols>
    <col min="1" max="1" width="18.5" style="399" customWidth="1"/>
    <col min="2" max="2" width="59.59765625" style="399" customWidth="1"/>
    <col min="3" max="3" width="8.69921875" style="399" customWidth="1"/>
    <col min="4" max="4" width="12" style="399" customWidth="1"/>
    <col min="5" max="7" width="8.796875" style="399"/>
    <col min="8" max="8" width="22.5" style="401" customWidth="1"/>
    <col min="9" max="16384" width="8.796875" style="399"/>
  </cols>
  <sheetData>
    <row r="1" spans="1:10" s="293" customFormat="1" ht="89.25" customHeight="1" thickBot="1" x14ac:dyDescent="0.35">
      <c r="A1" s="348"/>
      <c r="B1" s="883" t="str">
        <f>'HC EWA Request'!B1</f>
        <v>SAFETY, HEALTH, ENVIRONMENT AND QUALITY MANAGEMENT SYSTEM
6.6.29 EWA FOR HOLD CLEANING
REPORTING FORMS MANUAL</v>
      </c>
      <c r="C1" s="884"/>
      <c r="D1" s="884"/>
      <c r="E1" s="884"/>
      <c r="F1" s="884"/>
      <c r="G1" s="885"/>
      <c r="H1" s="386" t="str">
        <f>'HC EWA Request'!N1</f>
        <v>Form : 6.06.29
Date : 12-Aug-2025
Rev : 10.4
App By : DPA</v>
      </c>
    </row>
    <row r="2" spans="1:10" s="293" customFormat="1" ht="12.75" x14ac:dyDescent="0.3">
      <c r="A2" s="287"/>
      <c r="B2" s="287"/>
      <c r="C2" s="287"/>
      <c r="D2" s="287"/>
      <c r="E2" s="287"/>
      <c r="F2" s="287"/>
      <c r="G2" s="291"/>
      <c r="H2" s="290"/>
      <c r="I2" s="291"/>
    </row>
    <row r="3" spans="1:10" s="293" customFormat="1" ht="12.75" x14ac:dyDescent="0.3">
      <c r="A3" s="349" t="s">
        <v>116</v>
      </c>
      <c r="B3" s="462"/>
      <c r="C3" s="287"/>
      <c r="D3" s="287"/>
      <c r="E3" s="294" t="s">
        <v>115</v>
      </c>
      <c r="F3" s="860"/>
      <c r="G3" s="860"/>
      <c r="H3" s="860"/>
      <c r="I3" s="291"/>
    </row>
    <row r="4" spans="1:10" s="293" customFormat="1" ht="12.75" x14ac:dyDescent="0.3">
      <c r="A4" s="290"/>
      <c r="B4" s="287"/>
      <c r="C4" s="287"/>
      <c r="D4" s="287"/>
      <c r="E4" s="291"/>
      <c r="F4" s="287"/>
      <c r="H4" s="349"/>
      <c r="I4" s="291"/>
    </row>
    <row r="5" spans="1:10" s="293" customFormat="1" ht="12.75" x14ac:dyDescent="0.3">
      <c r="A5" s="349" t="s">
        <v>113</v>
      </c>
      <c r="B5" s="397">
        <f>'HC EWA Request'!C3</f>
        <v>0</v>
      </c>
      <c r="C5" s="287"/>
      <c r="D5" s="287"/>
      <c r="E5" s="294" t="s">
        <v>402</v>
      </c>
      <c r="F5" s="860"/>
      <c r="G5" s="860"/>
      <c r="H5" s="860"/>
      <c r="I5" s="287"/>
      <c r="J5" s="287"/>
    </row>
    <row r="6" spans="1:10" s="293" customFormat="1" ht="12.75" x14ac:dyDescent="0.3">
      <c r="A6" s="287"/>
      <c r="B6" s="287"/>
      <c r="C6" s="287"/>
      <c r="D6" s="287"/>
      <c r="E6" s="287"/>
      <c r="F6" s="292"/>
      <c r="G6" s="291"/>
      <c r="H6" s="349"/>
      <c r="I6" s="291"/>
    </row>
    <row r="7" spans="1:10" s="293" customFormat="1" ht="15" customHeight="1" x14ac:dyDescent="0.3">
      <c r="A7" s="832" t="s">
        <v>584</v>
      </c>
      <c r="B7" s="832"/>
      <c r="C7" s="832"/>
      <c r="D7" s="832"/>
      <c r="E7" s="832"/>
      <c r="F7" s="832"/>
      <c r="G7" s="832"/>
      <c r="H7" s="832"/>
      <c r="I7" s="350"/>
      <c r="J7" s="350"/>
    </row>
    <row r="8" spans="1:10" s="362" customFormat="1" ht="13.5" thickBot="1" x14ac:dyDescent="0.35">
      <c r="A8" s="377"/>
      <c r="C8" s="351"/>
      <c r="D8" s="351"/>
      <c r="E8" s="351"/>
      <c r="F8" s="378"/>
      <c r="G8" s="352"/>
      <c r="H8" s="352"/>
    </row>
    <row r="9" spans="1:10" s="362" customFormat="1" ht="13.5" thickBot="1" x14ac:dyDescent="0.35">
      <c r="A9" s="377"/>
      <c r="C9" s="353" t="s">
        <v>540</v>
      </c>
      <c r="D9" s="354" t="s">
        <v>541</v>
      </c>
      <c r="E9" s="355" t="s">
        <v>542</v>
      </c>
      <c r="F9" s="378"/>
      <c r="G9" s="352"/>
      <c r="H9" s="352"/>
    </row>
    <row r="10" spans="1:10" s="362" customFormat="1" ht="13.5" thickTop="1" x14ac:dyDescent="0.3">
      <c r="A10" s="377"/>
      <c r="B10" s="356" t="s">
        <v>543</v>
      </c>
      <c r="C10" s="463"/>
      <c r="D10" s="463"/>
      <c r="E10" s="464"/>
      <c r="F10" s="378"/>
      <c r="G10" s="352"/>
      <c r="H10" s="352"/>
    </row>
    <row r="11" spans="1:10" s="362" customFormat="1" ht="12.75" x14ac:dyDescent="0.3">
      <c r="A11" s="377"/>
      <c r="B11" s="357"/>
      <c r="C11" s="465"/>
      <c r="D11" s="465"/>
      <c r="E11" s="466"/>
      <c r="F11" s="378"/>
      <c r="G11" s="352"/>
      <c r="H11" s="352"/>
    </row>
    <row r="12" spans="1:10" s="362" customFormat="1" ht="12.75" x14ac:dyDescent="0.3">
      <c r="A12" s="377"/>
      <c r="B12" s="358" t="s">
        <v>544</v>
      </c>
      <c r="C12" s="465"/>
      <c r="D12" s="465"/>
      <c r="E12" s="466"/>
      <c r="F12" s="378"/>
      <c r="G12" s="352"/>
      <c r="H12" s="352"/>
    </row>
    <row r="13" spans="1:10" s="362" customFormat="1" ht="12.75" x14ac:dyDescent="0.3">
      <c r="A13" s="377"/>
      <c r="B13" s="357"/>
      <c r="C13" s="465"/>
      <c r="D13" s="465"/>
      <c r="E13" s="466"/>
      <c r="F13" s="378"/>
      <c r="G13" s="352"/>
      <c r="H13" s="352"/>
    </row>
    <row r="14" spans="1:10" s="362" customFormat="1" ht="12.75" x14ac:dyDescent="0.3">
      <c r="A14" s="377"/>
      <c r="B14" s="359" t="s">
        <v>545</v>
      </c>
      <c r="C14" s="886"/>
      <c r="D14" s="887"/>
      <c r="E14" s="888"/>
      <c r="F14" s="378"/>
      <c r="G14" s="352"/>
      <c r="H14" s="352"/>
    </row>
    <row r="15" spans="1:10" s="362" customFormat="1" ht="13.5" thickBot="1" x14ac:dyDescent="0.35">
      <c r="A15" s="379"/>
      <c r="B15" s="360"/>
      <c r="C15" s="889"/>
      <c r="D15" s="890"/>
      <c r="E15" s="891"/>
      <c r="F15" s="378"/>
      <c r="G15" s="352"/>
      <c r="H15" s="352"/>
    </row>
    <row r="16" spans="1:10" s="362" customFormat="1" ht="14.25" thickTop="1" thickBot="1" x14ac:dyDescent="0.35">
      <c r="A16" s="379"/>
      <c r="B16" s="361"/>
      <c r="C16" s="351"/>
      <c r="D16" s="351"/>
      <c r="E16" s="351"/>
      <c r="F16" s="378"/>
      <c r="G16" s="352"/>
      <c r="H16" s="352"/>
    </row>
    <row r="17" spans="1:8" ht="30.75" thickBot="1" x14ac:dyDescent="0.35">
      <c r="A17" s="383" t="s">
        <v>546</v>
      </c>
      <c r="B17" s="384" t="s">
        <v>406</v>
      </c>
      <c r="C17" s="338" t="s">
        <v>547</v>
      </c>
      <c r="D17" s="338" t="s">
        <v>466</v>
      </c>
      <c r="E17" s="338" t="s">
        <v>468</v>
      </c>
      <c r="F17" s="385" t="s">
        <v>469</v>
      </c>
      <c r="G17" s="389" t="s">
        <v>470</v>
      </c>
      <c r="H17" s="338" t="s">
        <v>471</v>
      </c>
    </row>
    <row r="18" spans="1:8" s="400" customFormat="1" ht="20.25" customHeight="1" x14ac:dyDescent="0.3">
      <c r="A18" s="387" t="s">
        <v>585</v>
      </c>
      <c r="B18" s="363" t="s">
        <v>586</v>
      </c>
      <c r="C18" s="364" t="s">
        <v>353</v>
      </c>
      <c r="D18" s="364">
        <v>1</v>
      </c>
      <c r="E18" s="473"/>
      <c r="F18" s="474"/>
      <c r="G18" s="388" t="str">
        <f>IF(F18="","",SUM(D18+E18-F18))</f>
        <v/>
      </c>
      <c r="H18" s="477"/>
    </row>
    <row r="19" spans="1:8" s="400" customFormat="1" ht="20.25" customHeight="1" x14ac:dyDescent="0.3">
      <c r="A19" s="387" t="s">
        <v>587</v>
      </c>
      <c r="B19" s="365" t="s">
        <v>588</v>
      </c>
      <c r="C19" s="366" t="s">
        <v>353</v>
      </c>
      <c r="D19" s="366">
        <v>2</v>
      </c>
      <c r="E19" s="468"/>
      <c r="F19" s="475"/>
      <c r="G19" s="388" t="str">
        <f t="shared" ref="G19:G34" si="0">IF(F19="","",SUM(D19+E19-F19))</f>
        <v/>
      </c>
      <c r="H19" s="478"/>
    </row>
    <row r="20" spans="1:8" s="400" customFormat="1" ht="20.25" customHeight="1" x14ac:dyDescent="0.3">
      <c r="A20" s="387" t="s">
        <v>589</v>
      </c>
      <c r="B20" s="365" t="s">
        <v>590</v>
      </c>
      <c r="C20" s="366" t="s">
        <v>353</v>
      </c>
      <c r="D20" s="366">
        <v>2</v>
      </c>
      <c r="E20" s="468"/>
      <c r="F20" s="475"/>
      <c r="G20" s="388" t="str">
        <f t="shared" si="0"/>
        <v/>
      </c>
      <c r="H20" s="478"/>
    </row>
    <row r="21" spans="1:8" s="400" customFormat="1" ht="20.25" customHeight="1" x14ac:dyDescent="0.3">
      <c r="A21" s="387" t="s">
        <v>571</v>
      </c>
      <c r="B21" s="365" t="s">
        <v>572</v>
      </c>
      <c r="C21" s="366" t="s">
        <v>353</v>
      </c>
      <c r="D21" s="366">
        <v>6</v>
      </c>
      <c r="E21" s="468"/>
      <c r="F21" s="475"/>
      <c r="G21" s="388" t="str">
        <f t="shared" si="0"/>
        <v/>
      </c>
      <c r="H21" s="478"/>
    </row>
    <row r="22" spans="1:8" s="400" customFormat="1" ht="20.25" customHeight="1" x14ac:dyDescent="0.3">
      <c r="A22" s="387" t="s">
        <v>573</v>
      </c>
      <c r="B22" s="365" t="s">
        <v>574</v>
      </c>
      <c r="C22" s="366" t="s">
        <v>353</v>
      </c>
      <c r="D22" s="366">
        <v>6</v>
      </c>
      <c r="E22" s="468"/>
      <c r="F22" s="475"/>
      <c r="G22" s="388" t="str">
        <f t="shared" si="0"/>
        <v/>
      </c>
      <c r="H22" s="478"/>
    </row>
    <row r="23" spans="1:8" s="400" customFormat="1" ht="20.25" customHeight="1" x14ac:dyDescent="0.3">
      <c r="A23" s="387" t="s">
        <v>575</v>
      </c>
      <c r="B23" s="365" t="s">
        <v>576</v>
      </c>
      <c r="C23" s="366" t="s">
        <v>353</v>
      </c>
      <c r="D23" s="366">
        <v>4</v>
      </c>
      <c r="E23" s="468"/>
      <c r="F23" s="475"/>
      <c r="G23" s="388" t="str">
        <f t="shared" si="0"/>
        <v/>
      </c>
      <c r="H23" s="478"/>
    </row>
    <row r="24" spans="1:8" s="400" customFormat="1" ht="20.25" customHeight="1" x14ac:dyDescent="0.3">
      <c r="A24" s="387" t="s">
        <v>577</v>
      </c>
      <c r="B24" s="365" t="s">
        <v>578</v>
      </c>
      <c r="C24" s="366" t="s">
        <v>353</v>
      </c>
      <c r="D24" s="366">
        <v>2</v>
      </c>
      <c r="E24" s="468"/>
      <c r="F24" s="475"/>
      <c r="G24" s="388" t="str">
        <f t="shared" si="0"/>
        <v/>
      </c>
      <c r="H24" s="478" t="s">
        <v>579</v>
      </c>
    </row>
    <row r="25" spans="1:8" s="400" customFormat="1" ht="20.25" customHeight="1" x14ac:dyDescent="0.3">
      <c r="A25" s="387" t="s">
        <v>580</v>
      </c>
      <c r="B25" s="365" t="s">
        <v>581</v>
      </c>
      <c r="C25" s="366" t="s">
        <v>353</v>
      </c>
      <c r="D25" s="366">
        <v>4</v>
      </c>
      <c r="E25" s="468"/>
      <c r="F25" s="475"/>
      <c r="G25" s="388" t="str">
        <f t="shared" si="0"/>
        <v/>
      </c>
      <c r="H25" s="478"/>
    </row>
    <row r="26" spans="1:8" s="400" customFormat="1" ht="20.25" customHeight="1" x14ac:dyDescent="0.3">
      <c r="A26" s="387" t="s">
        <v>591</v>
      </c>
      <c r="B26" s="365" t="s">
        <v>592</v>
      </c>
      <c r="C26" s="366" t="s">
        <v>365</v>
      </c>
      <c r="D26" s="366">
        <v>4</v>
      </c>
      <c r="E26" s="468"/>
      <c r="F26" s="475"/>
      <c r="G26" s="388" t="str">
        <f t="shared" si="0"/>
        <v/>
      </c>
      <c r="H26" s="478"/>
    </row>
    <row r="27" spans="1:8" s="400" customFormat="1" ht="20.25" customHeight="1" x14ac:dyDescent="0.3">
      <c r="A27" s="367"/>
      <c r="B27" s="365" t="s">
        <v>593</v>
      </c>
      <c r="C27" s="366" t="s">
        <v>353</v>
      </c>
      <c r="D27" s="366">
        <v>2</v>
      </c>
      <c r="E27" s="468"/>
      <c r="F27" s="475"/>
      <c r="G27" s="388" t="str">
        <f t="shared" si="0"/>
        <v/>
      </c>
      <c r="H27" s="478"/>
    </row>
    <row r="28" spans="1:8" s="400" customFormat="1" ht="20.25" customHeight="1" x14ac:dyDescent="0.3">
      <c r="A28" s="587"/>
      <c r="B28" s="586"/>
      <c r="C28" s="468"/>
      <c r="D28" s="468"/>
      <c r="E28" s="468"/>
      <c r="F28" s="475"/>
      <c r="G28" s="388" t="str">
        <f t="shared" si="0"/>
        <v/>
      </c>
      <c r="H28" s="478"/>
    </row>
    <row r="29" spans="1:8" s="400" customFormat="1" ht="20.25" customHeight="1" x14ac:dyDescent="0.3">
      <c r="A29" s="587"/>
      <c r="B29" s="586"/>
      <c r="C29" s="468"/>
      <c r="D29" s="468"/>
      <c r="E29" s="468"/>
      <c r="F29" s="475"/>
      <c r="G29" s="388" t="str">
        <f t="shared" si="0"/>
        <v/>
      </c>
      <c r="H29" s="478"/>
    </row>
    <row r="30" spans="1:8" s="400" customFormat="1" ht="20.25" customHeight="1" x14ac:dyDescent="0.3">
      <c r="A30" s="587"/>
      <c r="B30" s="586"/>
      <c r="C30" s="468"/>
      <c r="D30" s="468"/>
      <c r="E30" s="468"/>
      <c r="F30" s="475"/>
      <c r="G30" s="388" t="str">
        <f t="shared" si="0"/>
        <v/>
      </c>
      <c r="H30" s="478"/>
    </row>
    <row r="31" spans="1:8" s="400" customFormat="1" ht="20.25" customHeight="1" x14ac:dyDescent="0.3">
      <c r="A31" s="587"/>
      <c r="B31" s="586"/>
      <c r="C31" s="468"/>
      <c r="D31" s="468"/>
      <c r="E31" s="468"/>
      <c r="F31" s="475"/>
      <c r="G31" s="388" t="str">
        <f t="shared" si="0"/>
        <v/>
      </c>
      <c r="H31" s="478"/>
    </row>
    <row r="32" spans="1:8" s="400" customFormat="1" ht="20.25" customHeight="1" x14ac:dyDescent="0.3">
      <c r="A32" s="587"/>
      <c r="B32" s="586"/>
      <c r="C32" s="468"/>
      <c r="D32" s="468"/>
      <c r="E32" s="468"/>
      <c r="F32" s="475"/>
      <c r="G32" s="388" t="str">
        <f t="shared" si="0"/>
        <v/>
      </c>
      <c r="H32" s="478"/>
    </row>
    <row r="33" spans="1:8" s="400" customFormat="1" ht="20.25" customHeight="1" x14ac:dyDescent="0.3">
      <c r="A33" s="367" t="s">
        <v>397</v>
      </c>
      <c r="B33" s="365" t="s">
        <v>396</v>
      </c>
      <c r="C33" s="366" t="s">
        <v>398</v>
      </c>
      <c r="D33" s="366">
        <v>1</v>
      </c>
      <c r="E33" s="468"/>
      <c r="F33" s="475"/>
      <c r="G33" s="388" t="str">
        <f t="shared" si="0"/>
        <v/>
      </c>
      <c r="H33" s="478"/>
    </row>
    <row r="34" spans="1:8" s="400" customFormat="1" ht="20.25" customHeight="1" thickBot="1" x14ac:dyDescent="0.35">
      <c r="A34" s="368" t="s">
        <v>397</v>
      </c>
      <c r="B34" s="369" t="s">
        <v>399</v>
      </c>
      <c r="C34" s="370" t="s">
        <v>398</v>
      </c>
      <c r="D34" s="370">
        <v>1</v>
      </c>
      <c r="E34" s="469"/>
      <c r="F34" s="476"/>
      <c r="G34" s="388" t="str">
        <f t="shared" si="0"/>
        <v/>
      </c>
      <c r="H34" s="479"/>
    </row>
    <row r="35" spans="1:8" s="400" customFormat="1" ht="20.25" customHeight="1" x14ac:dyDescent="0.3">
      <c r="A35" s="892" t="s">
        <v>563</v>
      </c>
      <c r="B35" s="893"/>
      <c r="C35" s="894"/>
      <c r="D35" s="894"/>
      <c r="E35" s="894"/>
      <c r="F35" s="894"/>
      <c r="G35" s="894"/>
      <c r="H35" s="895"/>
    </row>
    <row r="36" spans="1:8" x14ac:dyDescent="0.3">
      <c r="A36" s="877"/>
      <c r="B36" s="878"/>
      <c r="C36" s="878"/>
      <c r="D36" s="878"/>
      <c r="E36" s="878"/>
      <c r="F36" s="878"/>
      <c r="G36" s="878"/>
      <c r="H36" s="879"/>
    </row>
    <row r="37" spans="1:8" x14ac:dyDescent="0.3">
      <c r="A37" s="880"/>
      <c r="B37" s="881"/>
      <c r="C37" s="881"/>
      <c r="D37" s="881"/>
      <c r="E37" s="881"/>
      <c r="F37" s="881"/>
      <c r="G37" s="881"/>
      <c r="H37" s="882"/>
    </row>
  </sheetData>
  <sheetProtection formatCells="0"/>
  <mergeCells count="10">
    <mergeCell ref="A37:H37"/>
    <mergeCell ref="A36:H36"/>
    <mergeCell ref="B1:G1"/>
    <mergeCell ref="F3:H3"/>
    <mergeCell ref="F5:H5"/>
    <mergeCell ref="A7:H7"/>
    <mergeCell ref="C14:E14"/>
    <mergeCell ref="C15:E15"/>
    <mergeCell ref="A35:B35"/>
    <mergeCell ref="C35:H35"/>
  </mergeCells>
  <pageMargins left="0.23622047244094491" right="0.15748031496062992" top="0.23622047244094491" bottom="0.39370078740157483" header="0.15748031496062992" footer="0.15748031496062992"/>
  <pageSetup paperSize="9" scale="55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4.9989318521683403E-2"/>
    <pageSetUpPr fitToPage="1"/>
  </sheetPr>
  <dimension ref="A1:AH103"/>
  <sheetViews>
    <sheetView zoomScale="90" zoomScaleNormal="90" zoomScaleSheetLayoutView="90" workbookViewId="0">
      <selection activeCell="B1" sqref="B1:I1"/>
    </sheetView>
  </sheetViews>
  <sheetFormatPr defaultColWidth="8.796875" defaultRowHeight="14.25" x14ac:dyDescent="0.3"/>
  <cols>
    <col min="1" max="1" width="19.69921875" style="6" customWidth="1"/>
    <col min="2" max="2" width="74.69921875" style="5" customWidth="1"/>
    <col min="3" max="3" width="13.796875" style="149" customWidth="1"/>
    <col min="4" max="4" width="23.796875" style="149" bestFit="1" customWidth="1"/>
    <col min="5" max="7" width="8.796875" style="5"/>
    <col min="8" max="8" width="9.5" style="5" customWidth="1"/>
    <col min="9" max="10" width="9.69921875" style="5" customWidth="1"/>
    <col min="11" max="11" width="10.59765625" style="5" customWidth="1"/>
    <col min="12" max="30" width="8.796875" style="5"/>
    <col min="31" max="31" width="27.296875" style="5" customWidth="1"/>
    <col min="32" max="32" width="8.796875" style="5"/>
    <col min="33" max="33" width="12.5" style="5" customWidth="1"/>
    <col min="34" max="34" width="12.69921875" style="5" customWidth="1"/>
    <col min="35" max="16384" width="8.796875" style="5"/>
  </cols>
  <sheetData>
    <row r="1" spans="1:11" ht="96.75" customHeight="1" thickBot="1" x14ac:dyDescent="0.35">
      <c r="A1" s="189"/>
      <c r="B1" s="730" t="str">
        <f>'HC EWA Request'!B1</f>
        <v>SAFETY, HEALTH, ENVIRONMENT AND QUALITY MANAGEMENT SYSTEM
6.6.29 EWA FOR HOLD CLEANING
REPORTING FORMS MANUAL</v>
      </c>
      <c r="C1" s="731"/>
      <c r="D1" s="731"/>
      <c r="E1" s="731"/>
      <c r="F1" s="731"/>
      <c r="G1" s="731"/>
      <c r="H1" s="731"/>
      <c r="I1" s="732"/>
      <c r="J1" s="733" t="str">
        <f>'HC EWA Request'!$N$1</f>
        <v>Form : 6.06.29
Date : 12-Aug-2025
Rev : 10.4
App By : DPA</v>
      </c>
      <c r="K1" s="734"/>
    </row>
    <row r="2" spans="1:11" s="21" customFormat="1" ht="18" x14ac:dyDescent="0.3">
      <c r="A2" s="190"/>
      <c r="B2" s="159"/>
      <c r="C2" s="183"/>
      <c r="D2" s="183"/>
      <c r="E2" s="159"/>
      <c r="F2" s="159"/>
      <c r="G2" s="159"/>
      <c r="H2" s="159"/>
      <c r="I2" s="159"/>
      <c r="J2" s="159"/>
      <c r="K2" s="159"/>
    </row>
    <row r="3" spans="1:11" s="21" customFormat="1" ht="18" x14ac:dyDescent="0.3">
      <c r="A3" s="191" t="s">
        <v>113</v>
      </c>
      <c r="B3" s="161">
        <f>'HC EWA Request'!$C$3</f>
        <v>0</v>
      </c>
      <c r="C3" s="183"/>
      <c r="D3" s="183"/>
      <c r="E3" s="160" t="s">
        <v>114</v>
      </c>
      <c r="F3" s="747"/>
      <c r="G3" s="747"/>
      <c r="H3" s="747"/>
      <c r="I3" s="747"/>
      <c r="J3" s="183"/>
      <c r="K3" s="183"/>
    </row>
    <row r="4" spans="1:11" s="21" customFormat="1" ht="18" x14ac:dyDescent="0.3">
      <c r="A4" s="190"/>
      <c r="B4" s="159"/>
      <c r="C4" s="183"/>
      <c r="D4" s="183"/>
      <c r="E4" s="159"/>
      <c r="F4" s="159"/>
      <c r="G4" s="159"/>
      <c r="H4" s="159"/>
      <c r="I4" s="159"/>
      <c r="J4" s="183"/>
      <c r="K4" s="183"/>
    </row>
    <row r="5" spans="1:11" s="21" customFormat="1" ht="18" x14ac:dyDescent="0.3">
      <c r="A5" s="191" t="s">
        <v>115</v>
      </c>
      <c r="B5" s="436"/>
      <c r="C5" s="183"/>
      <c r="D5" s="183"/>
      <c r="E5" s="160" t="s">
        <v>116</v>
      </c>
      <c r="F5" s="747"/>
      <c r="G5" s="747"/>
      <c r="H5" s="747"/>
      <c r="I5" s="747"/>
      <c r="J5" s="183"/>
      <c r="K5" s="183"/>
    </row>
    <row r="6" spans="1:11" s="21" customFormat="1" ht="18" x14ac:dyDescent="0.3">
      <c r="A6" s="190"/>
      <c r="B6" s="159"/>
      <c r="C6" s="183"/>
      <c r="D6" s="183"/>
      <c r="E6" s="159"/>
      <c r="F6" s="159"/>
      <c r="G6" s="159"/>
      <c r="H6" s="159"/>
      <c r="I6" s="159"/>
      <c r="J6" s="159"/>
      <c r="K6" s="159"/>
    </row>
    <row r="7" spans="1:11" s="21" customFormat="1" ht="18" x14ac:dyDescent="0.3">
      <c r="A7" s="672" t="s">
        <v>117</v>
      </c>
      <c r="B7" s="672"/>
      <c r="C7" s="672"/>
      <c r="D7" s="672"/>
      <c r="E7" s="672"/>
      <c r="F7" s="672"/>
      <c r="G7" s="672"/>
      <c r="H7" s="672"/>
      <c r="I7" s="672"/>
      <c r="J7" s="672"/>
      <c r="K7" s="672"/>
    </row>
    <row r="8" spans="1:11" s="21" customFormat="1" ht="18.75" thickBot="1" x14ac:dyDescent="0.35">
      <c r="A8" s="190"/>
      <c r="B8" s="159"/>
      <c r="C8" s="183"/>
      <c r="D8" s="183"/>
      <c r="E8" s="159"/>
      <c r="F8" s="159"/>
      <c r="G8" s="159"/>
      <c r="H8" s="159"/>
      <c r="I8" s="159"/>
      <c r="J8" s="159"/>
      <c r="K8" s="159"/>
    </row>
    <row r="9" spans="1:11" ht="63.75" thickBot="1" x14ac:dyDescent="0.35">
      <c r="A9" s="164" t="s">
        <v>118</v>
      </c>
      <c r="B9" s="165" t="s">
        <v>119</v>
      </c>
      <c r="C9" s="215" t="s">
        <v>120</v>
      </c>
      <c r="D9" s="184" t="s">
        <v>121</v>
      </c>
      <c r="E9" s="166" t="s">
        <v>122</v>
      </c>
      <c r="F9" s="167" t="s">
        <v>123</v>
      </c>
      <c r="G9" s="168" t="s">
        <v>124</v>
      </c>
      <c r="H9" s="166" t="s">
        <v>65</v>
      </c>
      <c r="I9" s="169" t="s">
        <v>125</v>
      </c>
      <c r="J9" s="169" t="s">
        <v>126</v>
      </c>
      <c r="K9" s="170" t="s">
        <v>68</v>
      </c>
    </row>
    <row r="10" spans="1:11" s="21" customFormat="1" ht="18.75" customHeight="1" thickBot="1" x14ac:dyDescent="0.35">
      <c r="A10" s="194" t="s">
        <v>127</v>
      </c>
      <c r="B10" s="738" t="s">
        <v>128</v>
      </c>
      <c r="C10" s="739"/>
      <c r="D10" s="739"/>
      <c r="E10" s="739"/>
      <c r="F10" s="739"/>
      <c r="G10" s="739"/>
      <c r="H10" s="739"/>
      <c r="I10" s="739"/>
      <c r="J10" s="739"/>
      <c r="K10" s="740"/>
    </row>
    <row r="11" spans="1:11" s="26" customFormat="1" ht="15.75" x14ac:dyDescent="0.3">
      <c r="A11" s="195"/>
      <c r="B11" s="196" t="s">
        <v>129</v>
      </c>
      <c r="C11" s="198"/>
      <c r="D11" s="198"/>
      <c r="E11" s="197"/>
      <c r="F11" s="197"/>
      <c r="G11" s="197"/>
      <c r="H11" s="197"/>
      <c r="I11" s="197"/>
      <c r="J11" s="197"/>
      <c r="K11" s="199"/>
    </row>
    <row r="12" spans="1:11" ht="28.5" customHeight="1" x14ac:dyDescent="0.3">
      <c r="A12" s="745">
        <v>1</v>
      </c>
      <c r="B12" s="743" t="s">
        <v>130</v>
      </c>
      <c r="C12" s="741" t="s">
        <v>131</v>
      </c>
      <c r="D12" s="741" t="s">
        <v>132</v>
      </c>
      <c r="E12" s="179" t="s">
        <v>133</v>
      </c>
      <c r="F12" s="171">
        <v>1680</v>
      </c>
      <c r="G12" s="437"/>
      <c r="H12" s="114"/>
      <c r="I12" s="115"/>
      <c r="J12" s="172">
        <f>SUM(G12+H12-I12)</f>
        <v>0</v>
      </c>
      <c r="K12" s="116">
        <f>SUM(F12-J12)</f>
        <v>1680</v>
      </c>
    </row>
    <row r="13" spans="1:11" ht="28.5" x14ac:dyDescent="0.3">
      <c r="A13" s="746"/>
      <c r="B13" s="744"/>
      <c r="C13" s="742"/>
      <c r="D13" s="742"/>
      <c r="E13" s="180" t="s">
        <v>134</v>
      </c>
      <c r="F13" s="173">
        <v>840</v>
      </c>
      <c r="G13" s="438"/>
      <c r="H13" s="174"/>
      <c r="I13" s="175"/>
      <c r="J13" s="176">
        <f>SUM(G13+H13-I13)</f>
        <v>0</v>
      </c>
      <c r="K13" s="200">
        <f>SUM(F13-J13)</f>
        <v>840</v>
      </c>
    </row>
    <row r="14" spans="1:11" ht="29.25" customHeight="1" x14ac:dyDescent="0.3">
      <c r="A14" s="117">
        <v>2</v>
      </c>
      <c r="B14" s="118" t="s">
        <v>135</v>
      </c>
      <c r="C14" s="186" t="s">
        <v>136</v>
      </c>
      <c r="D14" s="185" t="s">
        <v>137</v>
      </c>
      <c r="E14" s="126" t="s">
        <v>138</v>
      </c>
      <c r="F14" s="127">
        <v>50</v>
      </c>
      <c r="G14" s="418"/>
      <c r="H14" s="109"/>
      <c r="I14" s="110"/>
      <c r="J14" s="128">
        <f t="shared" ref="J14:J19" si="0">SUM(G14+H14-I14)</f>
        <v>0</v>
      </c>
      <c r="K14" s="111">
        <f t="shared" ref="K14:K19" si="1">SUM(F14-J14)</f>
        <v>50</v>
      </c>
    </row>
    <row r="15" spans="1:11" ht="28.5" customHeight="1" x14ac:dyDescent="0.3">
      <c r="A15" s="745">
        <v>3</v>
      </c>
      <c r="B15" s="743" t="s">
        <v>139</v>
      </c>
      <c r="C15" s="741" t="s">
        <v>140</v>
      </c>
      <c r="D15" s="741" t="s">
        <v>141</v>
      </c>
      <c r="E15" s="177" t="s">
        <v>133</v>
      </c>
      <c r="F15" s="171">
        <v>1680</v>
      </c>
      <c r="G15" s="437"/>
      <c r="H15" s="114"/>
      <c r="I15" s="115"/>
      <c r="J15" s="172">
        <f t="shared" si="0"/>
        <v>0</v>
      </c>
      <c r="K15" s="116">
        <f t="shared" si="1"/>
        <v>1680</v>
      </c>
    </row>
    <row r="16" spans="1:11" ht="28.5" x14ac:dyDescent="0.3">
      <c r="A16" s="746"/>
      <c r="B16" s="744"/>
      <c r="C16" s="742"/>
      <c r="D16" s="742"/>
      <c r="E16" s="178" t="s">
        <v>134</v>
      </c>
      <c r="F16" s="173">
        <v>840</v>
      </c>
      <c r="G16" s="438"/>
      <c r="H16" s="174"/>
      <c r="I16" s="175"/>
      <c r="J16" s="176">
        <f t="shared" ref="J16" si="2">SUM(G16+H16-I16)</f>
        <v>0</v>
      </c>
      <c r="K16" s="200">
        <f t="shared" ref="K16" si="3">SUM(F16-J16)</f>
        <v>840</v>
      </c>
    </row>
    <row r="17" spans="1:11" ht="29.25" x14ac:dyDescent="0.3">
      <c r="A17" s="117">
        <v>4</v>
      </c>
      <c r="B17" s="118" t="s">
        <v>142</v>
      </c>
      <c r="C17" s="186" t="s">
        <v>143</v>
      </c>
      <c r="D17" s="186" t="s">
        <v>144</v>
      </c>
      <c r="E17" s="126" t="s">
        <v>138</v>
      </c>
      <c r="F17" s="127">
        <v>630</v>
      </c>
      <c r="G17" s="418"/>
      <c r="H17" s="109"/>
      <c r="I17" s="110"/>
      <c r="J17" s="128">
        <f t="shared" si="0"/>
        <v>0</v>
      </c>
      <c r="K17" s="111">
        <f t="shared" si="1"/>
        <v>630</v>
      </c>
    </row>
    <row r="18" spans="1:11" ht="29.25" x14ac:dyDescent="0.3">
      <c r="A18" s="129">
        <v>5</v>
      </c>
      <c r="B18" s="130" t="s">
        <v>145</v>
      </c>
      <c r="C18" s="149">
        <v>832103</v>
      </c>
      <c r="D18" s="140" t="s">
        <v>146</v>
      </c>
      <c r="E18" s="126" t="s">
        <v>138</v>
      </c>
      <c r="F18" s="127">
        <v>630</v>
      </c>
      <c r="G18" s="418"/>
      <c r="H18" s="109"/>
      <c r="I18" s="131"/>
      <c r="J18" s="132">
        <f t="shared" si="0"/>
        <v>0</v>
      </c>
      <c r="K18" s="133">
        <f t="shared" si="1"/>
        <v>630</v>
      </c>
    </row>
    <row r="19" spans="1:11" ht="30" thickBot="1" x14ac:dyDescent="0.35">
      <c r="A19" s="201" t="s">
        <v>147</v>
      </c>
      <c r="B19" s="394" t="s">
        <v>148</v>
      </c>
      <c r="C19" s="216" t="s">
        <v>83</v>
      </c>
      <c r="D19" s="202" t="s">
        <v>146</v>
      </c>
      <c r="E19" s="119" t="s">
        <v>138</v>
      </c>
      <c r="F19" s="120">
        <v>0</v>
      </c>
      <c r="G19" s="419"/>
      <c r="H19" s="122"/>
      <c r="I19" s="203"/>
      <c r="J19" s="204">
        <f t="shared" si="0"/>
        <v>0</v>
      </c>
      <c r="K19" s="205">
        <f t="shared" si="1"/>
        <v>0</v>
      </c>
    </row>
    <row r="20" spans="1:11" ht="15.75" x14ac:dyDescent="0.3">
      <c r="A20" s="181"/>
      <c r="B20" s="735" t="s">
        <v>149</v>
      </c>
      <c r="C20" s="736"/>
      <c r="D20" s="736"/>
      <c r="E20" s="736"/>
      <c r="F20" s="736"/>
      <c r="G20" s="736"/>
      <c r="H20" s="736"/>
      <c r="I20" s="736"/>
      <c r="J20" s="736"/>
      <c r="K20" s="737"/>
    </row>
    <row r="21" spans="1:11" ht="15" x14ac:dyDescent="0.3">
      <c r="A21" s="206">
        <v>1</v>
      </c>
      <c r="B21" s="135" t="s">
        <v>150</v>
      </c>
      <c r="C21" s="157">
        <v>832117</v>
      </c>
      <c r="D21" s="140"/>
      <c r="E21" s="126" t="s">
        <v>151</v>
      </c>
      <c r="F21" s="136">
        <v>1890</v>
      </c>
      <c r="G21" s="439"/>
      <c r="H21" s="109"/>
      <c r="I21" s="109"/>
      <c r="J21" s="128">
        <f t="shared" ref="J21:J25" si="4">SUM(G21+H21-I21)</f>
        <v>0</v>
      </c>
      <c r="K21" s="137">
        <f t="shared" ref="K21:K25" si="5">SUM(F21-J21)</f>
        <v>1890</v>
      </c>
    </row>
    <row r="22" spans="1:11" ht="15" x14ac:dyDescent="0.3">
      <c r="A22" s="206">
        <v>2</v>
      </c>
      <c r="B22" s="138" t="s">
        <v>152</v>
      </c>
      <c r="C22" s="157"/>
      <c r="D22" s="140" t="s">
        <v>153</v>
      </c>
      <c r="E22" s="126" t="s">
        <v>154</v>
      </c>
      <c r="F22" s="108">
        <v>2000</v>
      </c>
      <c r="G22" s="440"/>
      <c r="H22" s="109"/>
      <c r="I22" s="110"/>
      <c r="J22" s="128">
        <f t="shared" ref="J22" si="6">SUM(G22+H22-I22)</f>
        <v>0</v>
      </c>
      <c r="K22" s="137">
        <f t="shared" ref="K22" si="7">SUM(F22-J22)</f>
        <v>2000</v>
      </c>
    </row>
    <row r="23" spans="1:11" ht="15" x14ac:dyDescent="0.3">
      <c r="A23" s="206">
        <v>3</v>
      </c>
      <c r="B23" s="135" t="s">
        <v>88</v>
      </c>
      <c r="C23" s="157"/>
      <c r="D23" s="140" t="s">
        <v>153</v>
      </c>
      <c r="E23" s="126" t="s">
        <v>154</v>
      </c>
      <c r="F23" s="141">
        <v>2500</v>
      </c>
      <c r="G23" s="439"/>
      <c r="H23" s="109"/>
      <c r="I23" s="109"/>
      <c r="J23" s="128">
        <f t="shared" si="4"/>
        <v>0</v>
      </c>
      <c r="K23" s="111">
        <f t="shared" si="5"/>
        <v>2500</v>
      </c>
    </row>
    <row r="24" spans="1:11" ht="15" x14ac:dyDescent="0.3">
      <c r="A24" s="206">
        <v>4</v>
      </c>
      <c r="B24" s="135" t="s">
        <v>155</v>
      </c>
      <c r="C24" s="157"/>
      <c r="D24" s="140" t="s">
        <v>153</v>
      </c>
      <c r="E24" s="126" t="s">
        <v>154</v>
      </c>
      <c r="F24" s="127">
        <v>250</v>
      </c>
      <c r="G24" s="439"/>
      <c r="H24" s="109"/>
      <c r="I24" s="110"/>
      <c r="J24" s="128">
        <f t="shared" si="4"/>
        <v>0</v>
      </c>
      <c r="K24" s="111">
        <f t="shared" si="5"/>
        <v>250</v>
      </c>
    </row>
    <row r="25" spans="1:11" ht="15.75" thickBot="1" x14ac:dyDescent="0.35">
      <c r="A25" s="207">
        <v>5</v>
      </c>
      <c r="B25" s="208" t="s">
        <v>156</v>
      </c>
      <c r="C25" s="187"/>
      <c r="D25" s="209" t="s">
        <v>153</v>
      </c>
      <c r="E25" s="119" t="s">
        <v>154</v>
      </c>
      <c r="F25" s="210">
        <v>250</v>
      </c>
      <c r="G25" s="441"/>
      <c r="H25" s="122"/>
      <c r="I25" s="123"/>
      <c r="J25" s="124">
        <f t="shared" si="4"/>
        <v>0</v>
      </c>
      <c r="K25" s="125">
        <f t="shared" si="5"/>
        <v>250</v>
      </c>
    </row>
    <row r="26" spans="1:11" ht="15.75" x14ac:dyDescent="0.3">
      <c r="A26" s="220"/>
      <c r="B26" s="735" t="s">
        <v>157</v>
      </c>
      <c r="C26" s="736"/>
      <c r="D26" s="736"/>
      <c r="E26" s="736"/>
      <c r="F26" s="736"/>
      <c r="G26" s="736"/>
      <c r="H26" s="736"/>
      <c r="I26" s="736"/>
      <c r="J26" s="736"/>
      <c r="K26" s="737"/>
    </row>
    <row r="27" spans="1:11" ht="15" x14ac:dyDescent="0.3">
      <c r="A27" s="211">
        <v>1</v>
      </c>
      <c r="B27" s="142" t="s">
        <v>158</v>
      </c>
      <c r="C27" s="217" t="s">
        <v>159</v>
      </c>
      <c r="D27" s="162" t="s">
        <v>160</v>
      </c>
      <c r="E27" s="107" t="s">
        <v>151</v>
      </c>
      <c r="F27" s="108">
        <v>320</v>
      </c>
      <c r="G27" s="442"/>
      <c r="H27" s="109"/>
      <c r="I27" s="110"/>
      <c r="J27" s="132">
        <f t="shared" ref="J27:J30" si="8">SUM(G27+H27-I27)</f>
        <v>0</v>
      </c>
      <c r="K27" s="133">
        <f t="shared" ref="K27:K30" si="9">SUM(F27-J27)</f>
        <v>320</v>
      </c>
    </row>
    <row r="28" spans="1:11" ht="15" x14ac:dyDescent="0.3">
      <c r="A28" s="211">
        <v>2</v>
      </c>
      <c r="B28" s="143" t="s">
        <v>161</v>
      </c>
      <c r="C28" s="217" t="s">
        <v>162</v>
      </c>
      <c r="D28" s="162" t="s">
        <v>160</v>
      </c>
      <c r="E28" s="107" t="s">
        <v>151</v>
      </c>
      <c r="F28" s="108">
        <v>300</v>
      </c>
      <c r="G28" s="442"/>
      <c r="H28" s="109"/>
      <c r="I28" s="110"/>
      <c r="J28" s="132">
        <f t="shared" si="8"/>
        <v>0</v>
      </c>
      <c r="K28" s="133">
        <f t="shared" si="9"/>
        <v>300</v>
      </c>
    </row>
    <row r="29" spans="1:11" ht="15" x14ac:dyDescent="0.3">
      <c r="A29" s="211">
        <v>3</v>
      </c>
      <c r="B29" s="144" t="s">
        <v>95</v>
      </c>
      <c r="C29" s="217" t="s">
        <v>163</v>
      </c>
      <c r="D29" s="162" t="s">
        <v>164</v>
      </c>
      <c r="E29" s="107" t="s">
        <v>165</v>
      </c>
      <c r="F29" s="108">
        <v>380</v>
      </c>
      <c r="G29" s="442"/>
      <c r="H29" s="109"/>
      <c r="I29" s="110"/>
      <c r="J29" s="132">
        <f t="shared" si="8"/>
        <v>0</v>
      </c>
      <c r="K29" s="133">
        <f t="shared" si="9"/>
        <v>380</v>
      </c>
    </row>
    <row r="30" spans="1:11" ht="15.75" thickBot="1" x14ac:dyDescent="0.35">
      <c r="A30" s="226">
        <v>4</v>
      </c>
      <c r="B30" s="233" t="s">
        <v>96</v>
      </c>
      <c r="C30" s="218" t="s">
        <v>166</v>
      </c>
      <c r="D30" s="213"/>
      <c r="E30" s="214" t="s">
        <v>167</v>
      </c>
      <c r="F30" s="210">
        <v>1</v>
      </c>
      <c r="G30" s="443"/>
      <c r="H30" s="122"/>
      <c r="I30" s="123"/>
      <c r="J30" s="204">
        <f t="shared" si="8"/>
        <v>0</v>
      </c>
      <c r="K30" s="205">
        <f t="shared" si="9"/>
        <v>1</v>
      </c>
    </row>
    <row r="31" spans="1:11" ht="18.75" thickBot="1" x14ac:dyDescent="0.35">
      <c r="A31" s="251" t="s">
        <v>168</v>
      </c>
      <c r="B31" s="757" t="s">
        <v>169</v>
      </c>
      <c r="C31" s="758"/>
      <c r="D31" s="758"/>
      <c r="E31" s="758"/>
      <c r="F31" s="758"/>
      <c r="G31" s="758"/>
      <c r="H31" s="758"/>
      <c r="I31" s="758"/>
      <c r="J31" s="758"/>
      <c r="K31" s="759"/>
    </row>
    <row r="32" spans="1:11" ht="15.75" x14ac:dyDescent="0.3">
      <c r="A32" s="212" t="s">
        <v>170</v>
      </c>
      <c r="B32" s="228" t="s">
        <v>171</v>
      </c>
      <c r="C32" s="514">
        <v>801010</v>
      </c>
      <c r="D32" s="229"/>
      <c r="E32" s="230" t="s">
        <v>172</v>
      </c>
      <c r="F32" s="595">
        <v>1</v>
      </c>
      <c r="G32" s="599"/>
      <c r="H32" s="223"/>
      <c r="I32" s="223"/>
      <c r="J32" s="515">
        <f t="shared" ref="J32:J45" si="10">SUM(G32+H32-I32)</f>
        <v>0</v>
      </c>
      <c r="K32" s="225">
        <f>SUM(F32-J32)</f>
        <v>1</v>
      </c>
    </row>
    <row r="33" spans="1:34" ht="15" x14ac:dyDescent="0.3">
      <c r="A33" s="117">
        <v>1</v>
      </c>
      <c r="B33" s="147" t="s">
        <v>173</v>
      </c>
      <c r="C33" s="157">
        <v>801011</v>
      </c>
      <c r="D33" s="162"/>
      <c r="E33" s="126" t="s">
        <v>172</v>
      </c>
      <c r="F33" s="596">
        <v>1</v>
      </c>
      <c r="G33" s="600"/>
      <c r="H33" s="109"/>
      <c r="I33" s="109"/>
      <c r="J33" s="510">
        <f t="shared" si="10"/>
        <v>0</v>
      </c>
      <c r="K33" s="111">
        <f t="shared" ref="K33:K45" si="11">SUM(F33-J33)</f>
        <v>1</v>
      </c>
    </row>
    <row r="34" spans="1:34" ht="15" x14ac:dyDescent="0.3">
      <c r="A34" s="117">
        <v>2</v>
      </c>
      <c r="B34" s="147" t="s">
        <v>174</v>
      </c>
      <c r="C34" s="157" t="s">
        <v>175</v>
      </c>
      <c r="D34" s="162"/>
      <c r="E34" s="126" t="s">
        <v>172</v>
      </c>
      <c r="F34" s="596">
        <v>1</v>
      </c>
      <c r="G34" s="600"/>
      <c r="H34" s="109"/>
      <c r="I34" s="109"/>
      <c r="J34" s="510">
        <f t="shared" si="10"/>
        <v>0</v>
      </c>
      <c r="K34" s="111">
        <f t="shared" si="11"/>
        <v>1</v>
      </c>
    </row>
    <row r="35" spans="1:34" ht="15" x14ac:dyDescent="0.3">
      <c r="A35" s="117">
        <v>3</v>
      </c>
      <c r="B35" s="147" t="s">
        <v>176</v>
      </c>
      <c r="C35" s="219" t="s">
        <v>177</v>
      </c>
      <c r="D35" s="186" t="s">
        <v>178</v>
      </c>
      <c r="E35" s="126" t="s">
        <v>172</v>
      </c>
      <c r="F35" s="596">
        <v>2</v>
      </c>
      <c r="G35" s="600"/>
      <c r="H35" s="109"/>
      <c r="I35" s="109"/>
      <c r="J35" s="510">
        <f t="shared" si="10"/>
        <v>0</v>
      </c>
      <c r="K35" s="111">
        <f t="shared" si="11"/>
        <v>2</v>
      </c>
    </row>
    <row r="36" spans="1:34" ht="15" x14ac:dyDescent="0.3">
      <c r="A36" s="117">
        <v>4</v>
      </c>
      <c r="B36" s="147" t="s">
        <v>179</v>
      </c>
      <c r="C36" s="219" t="s">
        <v>180</v>
      </c>
      <c r="D36" s="186" t="s">
        <v>178</v>
      </c>
      <c r="E36" s="126" t="s">
        <v>172</v>
      </c>
      <c r="F36" s="596">
        <v>2</v>
      </c>
      <c r="G36" s="600"/>
      <c r="H36" s="109"/>
      <c r="I36" s="109"/>
      <c r="J36" s="510">
        <f t="shared" si="10"/>
        <v>0</v>
      </c>
      <c r="K36" s="111">
        <f t="shared" si="11"/>
        <v>2</v>
      </c>
      <c r="AD36" s="148">
        <v>1</v>
      </c>
      <c r="AE36" s="149" t="s">
        <v>1</v>
      </c>
      <c r="AF36" s="150">
        <v>2710</v>
      </c>
      <c r="AG36" s="150" t="s">
        <v>2</v>
      </c>
      <c r="AH36" s="149">
        <v>400520</v>
      </c>
    </row>
    <row r="37" spans="1:34" ht="15" x14ac:dyDescent="0.3">
      <c r="A37" s="117">
        <v>5</v>
      </c>
      <c r="B37" s="147" t="s">
        <v>181</v>
      </c>
      <c r="C37" s="513"/>
      <c r="D37" s="162" t="s">
        <v>182</v>
      </c>
      <c r="E37" s="126" t="s">
        <v>172</v>
      </c>
      <c r="F37" s="597">
        <v>0</v>
      </c>
      <c r="G37" s="601"/>
      <c r="H37" s="109"/>
      <c r="I37" s="109"/>
      <c r="J37" s="510">
        <f t="shared" si="10"/>
        <v>0</v>
      </c>
      <c r="K37" s="111">
        <f t="shared" si="11"/>
        <v>0</v>
      </c>
      <c r="AD37" s="148">
        <v>2</v>
      </c>
      <c r="AE37" s="149" t="s">
        <v>5</v>
      </c>
      <c r="AF37" s="150">
        <v>2016</v>
      </c>
      <c r="AG37" s="150" t="s">
        <v>6</v>
      </c>
      <c r="AH37" s="149">
        <v>400520</v>
      </c>
    </row>
    <row r="38" spans="1:34" ht="15" x14ac:dyDescent="0.3">
      <c r="A38" s="117">
        <v>6</v>
      </c>
      <c r="B38" s="147" t="s">
        <v>183</v>
      </c>
      <c r="C38" s="219">
        <v>801116</v>
      </c>
      <c r="D38" s="162"/>
      <c r="E38" s="126" t="s">
        <v>172</v>
      </c>
      <c r="F38" s="597">
        <v>1</v>
      </c>
      <c r="G38" s="601"/>
      <c r="H38" s="109"/>
      <c r="I38" s="109"/>
      <c r="J38" s="510">
        <f t="shared" si="10"/>
        <v>0</v>
      </c>
      <c r="K38" s="111">
        <f t="shared" si="11"/>
        <v>1</v>
      </c>
      <c r="AD38" s="148"/>
      <c r="AE38" s="149"/>
      <c r="AF38" s="150"/>
      <c r="AG38" s="150"/>
      <c r="AH38" s="149"/>
    </row>
    <row r="39" spans="1:34" ht="15" x14ac:dyDescent="0.3">
      <c r="A39" s="117">
        <v>7</v>
      </c>
      <c r="B39" s="147" t="s">
        <v>184</v>
      </c>
      <c r="C39" s="219">
        <v>801132</v>
      </c>
      <c r="D39" s="162" t="s">
        <v>185</v>
      </c>
      <c r="E39" s="126" t="s">
        <v>172</v>
      </c>
      <c r="F39" s="597">
        <v>3</v>
      </c>
      <c r="G39" s="601"/>
      <c r="H39" s="109"/>
      <c r="I39" s="109"/>
      <c r="J39" s="510">
        <f t="shared" si="10"/>
        <v>0</v>
      </c>
      <c r="K39" s="111">
        <f t="shared" si="11"/>
        <v>3</v>
      </c>
      <c r="AD39" s="148"/>
      <c r="AE39" s="149"/>
      <c r="AF39" s="150"/>
      <c r="AG39" s="150"/>
      <c r="AH39" s="149"/>
    </row>
    <row r="40" spans="1:34" ht="15" x14ac:dyDescent="0.3">
      <c r="A40" s="117">
        <v>8</v>
      </c>
      <c r="B40" s="147" t="s">
        <v>186</v>
      </c>
      <c r="C40" s="219" t="s">
        <v>187</v>
      </c>
      <c r="D40" s="162"/>
      <c r="E40" s="126"/>
      <c r="F40" s="597">
        <v>1</v>
      </c>
      <c r="G40" s="601"/>
      <c r="H40" s="109"/>
      <c r="I40" s="109"/>
      <c r="J40" s="510">
        <f t="shared" si="10"/>
        <v>0</v>
      </c>
      <c r="K40" s="111">
        <f t="shared" si="11"/>
        <v>1</v>
      </c>
      <c r="AD40" s="148"/>
      <c r="AE40" s="149"/>
      <c r="AF40" s="150"/>
      <c r="AG40" s="150"/>
      <c r="AH40" s="149"/>
    </row>
    <row r="41" spans="1:34" ht="15" x14ac:dyDescent="0.3">
      <c r="A41" s="117">
        <v>9</v>
      </c>
      <c r="B41" s="147" t="s">
        <v>188</v>
      </c>
      <c r="C41" s="219" t="s">
        <v>189</v>
      </c>
      <c r="D41" s="162"/>
      <c r="E41" s="126"/>
      <c r="F41" s="597">
        <v>1</v>
      </c>
      <c r="G41" s="601"/>
      <c r="H41" s="109"/>
      <c r="I41" s="109"/>
      <c r="J41" s="510">
        <f t="shared" si="10"/>
        <v>0</v>
      </c>
      <c r="K41" s="111">
        <f t="shared" si="11"/>
        <v>1</v>
      </c>
      <c r="AD41" s="148"/>
      <c r="AE41" s="149"/>
      <c r="AF41" s="150"/>
      <c r="AG41" s="150"/>
      <c r="AH41" s="149"/>
    </row>
    <row r="42" spans="1:34" ht="15" x14ac:dyDescent="0.3">
      <c r="A42" s="117">
        <v>10</v>
      </c>
      <c r="B42" s="147" t="s">
        <v>190</v>
      </c>
      <c r="C42" s="219" t="s">
        <v>191</v>
      </c>
      <c r="D42" s="162"/>
      <c r="E42" s="126"/>
      <c r="F42" s="597">
        <v>1</v>
      </c>
      <c r="G42" s="601"/>
      <c r="H42" s="109"/>
      <c r="I42" s="109"/>
      <c r="J42" s="510">
        <f t="shared" si="10"/>
        <v>0</v>
      </c>
      <c r="K42" s="111">
        <f t="shared" si="11"/>
        <v>1</v>
      </c>
      <c r="AD42" s="148"/>
      <c r="AE42" s="149"/>
      <c r="AF42" s="150"/>
      <c r="AG42" s="150"/>
      <c r="AH42" s="149"/>
    </row>
    <row r="43" spans="1:34" ht="15" x14ac:dyDescent="0.3">
      <c r="A43" s="117"/>
      <c r="B43" s="512" t="s">
        <v>192</v>
      </c>
      <c r="C43" s="219"/>
      <c r="D43" s="162" t="s">
        <v>193</v>
      </c>
      <c r="E43" s="126" t="s">
        <v>194</v>
      </c>
      <c r="F43" s="597">
        <v>1</v>
      </c>
      <c r="G43" s="601"/>
      <c r="H43" s="109"/>
      <c r="I43" s="109"/>
      <c r="J43" s="510">
        <f t="shared" si="10"/>
        <v>0</v>
      </c>
      <c r="K43" s="111">
        <f t="shared" si="11"/>
        <v>1</v>
      </c>
      <c r="AD43" s="148"/>
      <c r="AE43" s="149"/>
      <c r="AF43" s="150"/>
      <c r="AG43" s="150"/>
      <c r="AH43" s="149"/>
    </row>
    <row r="44" spans="1:34" ht="15" x14ac:dyDescent="0.3">
      <c r="A44" s="117">
        <v>11</v>
      </c>
      <c r="B44" s="147" t="s">
        <v>195</v>
      </c>
      <c r="C44" s="219">
        <v>81300599</v>
      </c>
      <c r="D44" s="162"/>
      <c r="E44" s="126"/>
      <c r="F44" s="597"/>
      <c r="G44" s="601"/>
      <c r="H44" s="109"/>
      <c r="I44" s="109"/>
      <c r="J44" s="510">
        <f t="shared" si="10"/>
        <v>0</v>
      </c>
      <c r="K44" s="111">
        <f t="shared" si="11"/>
        <v>0</v>
      </c>
      <c r="AD44" s="148"/>
      <c r="AE44" s="149"/>
      <c r="AF44" s="150"/>
      <c r="AG44" s="150"/>
      <c r="AH44" s="149"/>
    </row>
    <row r="45" spans="1:34" ht="15.75" thickBot="1" x14ac:dyDescent="0.35">
      <c r="A45" s="192">
        <v>12</v>
      </c>
      <c r="B45" s="233" t="s">
        <v>196</v>
      </c>
      <c r="C45" s="216">
        <v>80500716</v>
      </c>
      <c r="D45" s="237"/>
      <c r="E45" s="119"/>
      <c r="F45" s="598"/>
      <c r="G45" s="602"/>
      <c r="H45" s="122"/>
      <c r="I45" s="122"/>
      <c r="J45" s="511">
        <f t="shared" si="10"/>
        <v>0</v>
      </c>
      <c r="K45" s="125">
        <f t="shared" si="11"/>
        <v>0</v>
      </c>
      <c r="AD45" s="148"/>
      <c r="AE45" s="149"/>
      <c r="AF45" s="150"/>
      <c r="AG45" s="150"/>
      <c r="AH45" s="149"/>
    </row>
    <row r="46" spans="1:34" ht="15.75" x14ac:dyDescent="0.3">
      <c r="A46" s="506" t="s">
        <v>197</v>
      </c>
      <c r="B46" s="228" t="s">
        <v>198</v>
      </c>
      <c r="C46" s="516">
        <v>750200</v>
      </c>
      <c r="D46" s="507"/>
      <c r="E46" s="508"/>
      <c r="F46" s="145"/>
      <c r="G46" s="445"/>
      <c r="H46" s="146"/>
      <c r="I46" s="131"/>
      <c r="J46" s="131"/>
      <c r="K46" s="509"/>
      <c r="AD46" s="148">
        <v>5</v>
      </c>
      <c r="AE46" s="149" t="s">
        <v>14</v>
      </c>
      <c r="AF46" s="150">
        <v>2017</v>
      </c>
      <c r="AG46" s="150" t="s">
        <v>15</v>
      </c>
      <c r="AH46" s="149">
        <v>400520</v>
      </c>
    </row>
    <row r="47" spans="1:34" ht="15" x14ac:dyDescent="0.3">
      <c r="A47" s="117">
        <v>1</v>
      </c>
      <c r="B47" s="147" t="s">
        <v>199</v>
      </c>
      <c r="C47" s="517" t="s">
        <v>200</v>
      </c>
      <c r="D47" s="162"/>
      <c r="E47" s="107"/>
      <c r="F47" s="108">
        <v>1</v>
      </c>
      <c r="G47" s="442"/>
      <c r="H47" s="109"/>
      <c r="I47" s="110"/>
      <c r="J47" s="134">
        <f t="shared" ref="J47:J52" si="12">SUM(G47+H47-I47)</f>
        <v>0</v>
      </c>
      <c r="K47" s="137">
        <f>SUM(F47-J47)</f>
        <v>1</v>
      </c>
      <c r="AD47" s="148">
        <v>6</v>
      </c>
      <c r="AE47" s="149" t="s">
        <v>17</v>
      </c>
      <c r="AF47" s="150">
        <v>2100</v>
      </c>
      <c r="AG47" s="150" t="s">
        <v>18</v>
      </c>
      <c r="AH47" s="149">
        <v>400520</v>
      </c>
    </row>
    <row r="48" spans="1:34" ht="15" x14ac:dyDescent="0.3">
      <c r="A48" s="117">
        <v>2</v>
      </c>
      <c r="B48" s="147" t="s">
        <v>201</v>
      </c>
      <c r="C48" s="517" t="s">
        <v>200</v>
      </c>
      <c r="D48" s="162"/>
      <c r="E48" s="107"/>
      <c r="F48" s="108">
        <v>1</v>
      </c>
      <c r="G48" s="442"/>
      <c r="H48" s="109"/>
      <c r="I48" s="110"/>
      <c r="J48" s="134">
        <f t="shared" si="12"/>
        <v>0</v>
      </c>
      <c r="K48" s="137">
        <f t="shared" ref="K48:K52" si="13">SUM(F48-J48)</f>
        <v>1</v>
      </c>
      <c r="AD48" s="148">
        <v>7</v>
      </c>
      <c r="AE48" s="149" t="s">
        <v>19</v>
      </c>
      <c r="AF48" s="150">
        <v>2080</v>
      </c>
      <c r="AG48" s="150" t="s">
        <v>20</v>
      </c>
      <c r="AH48" s="149">
        <v>400520</v>
      </c>
    </row>
    <row r="49" spans="1:34" ht="15" x14ac:dyDescent="0.3">
      <c r="A49" s="117">
        <v>3</v>
      </c>
      <c r="B49" s="505" t="s">
        <v>202</v>
      </c>
      <c r="C49" s="517" t="s">
        <v>200</v>
      </c>
      <c r="D49" s="162"/>
      <c r="E49" s="107"/>
      <c r="F49" s="108">
        <v>1</v>
      </c>
      <c r="G49" s="442"/>
      <c r="H49" s="109"/>
      <c r="I49" s="110"/>
      <c r="J49" s="134">
        <f t="shared" si="12"/>
        <v>0</v>
      </c>
      <c r="K49" s="137">
        <f t="shared" si="13"/>
        <v>1</v>
      </c>
      <c r="AD49" s="148">
        <v>8</v>
      </c>
      <c r="AE49" s="149" t="s">
        <v>22</v>
      </c>
      <c r="AF49" s="150">
        <v>2720</v>
      </c>
      <c r="AG49" s="150" t="s">
        <v>23</v>
      </c>
      <c r="AH49" s="149">
        <v>400520</v>
      </c>
    </row>
    <row r="50" spans="1:34" ht="15" x14ac:dyDescent="0.3">
      <c r="A50" s="117">
        <v>4</v>
      </c>
      <c r="B50" s="147" t="s">
        <v>203</v>
      </c>
      <c r="C50" s="517" t="s">
        <v>200</v>
      </c>
      <c r="D50" s="163"/>
      <c r="E50" s="107"/>
      <c r="F50" s="108">
        <v>1</v>
      </c>
      <c r="G50" s="442"/>
      <c r="H50" s="109"/>
      <c r="I50" s="110"/>
      <c r="J50" s="134">
        <f t="shared" si="12"/>
        <v>0</v>
      </c>
      <c r="K50" s="137">
        <f t="shared" si="13"/>
        <v>1</v>
      </c>
      <c r="AD50" s="148">
        <v>9</v>
      </c>
      <c r="AE50" s="149" t="s">
        <v>24</v>
      </c>
      <c r="AF50" s="150">
        <v>2060</v>
      </c>
      <c r="AG50" s="150" t="s">
        <v>25</v>
      </c>
      <c r="AH50" s="149">
        <v>400520</v>
      </c>
    </row>
    <row r="51" spans="1:34" ht="15" x14ac:dyDescent="0.3">
      <c r="A51" s="117">
        <v>5</v>
      </c>
      <c r="B51" s="147" t="s">
        <v>204</v>
      </c>
      <c r="C51" s="517" t="s">
        <v>200</v>
      </c>
      <c r="D51" s="163"/>
      <c r="E51" s="107"/>
      <c r="F51" s="108">
        <v>1</v>
      </c>
      <c r="G51" s="442"/>
      <c r="H51" s="109"/>
      <c r="I51" s="110"/>
      <c r="J51" s="134">
        <f t="shared" si="12"/>
        <v>0</v>
      </c>
      <c r="K51" s="137">
        <f t="shared" si="13"/>
        <v>1</v>
      </c>
      <c r="AD51" s="148">
        <v>10</v>
      </c>
      <c r="AE51" s="149" t="s">
        <v>30</v>
      </c>
      <c r="AF51" s="150">
        <v>2760</v>
      </c>
      <c r="AG51" s="150" t="s">
        <v>31</v>
      </c>
      <c r="AH51" s="149">
        <v>400520</v>
      </c>
    </row>
    <row r="52" spans="1:34" ht="15.75" thickBot="1" x14ac:dyDescent="0.35">
      <c r="A52" s="117">
        <v>6</v>
      </c>
      <c r="B52" s="147" t="s">
        <v>204</v>
      </c>
      <c r="C52" s="517" t="s">
        <v>200</v>
      </c>
      <c r="D52" s="163"/>
      <c r="E52" s="107"/>
      <c r="F52" s="108">
        <v>1</v>
      </c>
      <c r="G52" s="442"/>
      <c r="H52" s="109"/>
      <c r="I52" s="110"/>
      <c r="J52" s="134">
        <f t="shared" si="12"/>
        <v>0</v>
      </c>
      <c r="K52" s="137">
        <f t="shared" si="13"/>
        <v>1</v>
      </c>
      <c r="AD52" s="148">
        <v>11</v>
      </c>
      <c r="AE52" s="149" t="s">
        <v>33</v>
      </c>
      <c r="AF52" s="150">
        <v>2790</v>
      </c>
      <c r="AG52" s="150" t="s">
        <v>34</v>
      </c>
      <c r="AH52" s="149">
        <v>400520</v>
      </c>
    </row>
    <row r="53" spans="1:34" ht="15.75" x14ac:dyDescent="0.3">
      <c r="A53" s="195" t="s">
        <v>205</v>
      </c>
      <c r="B53" s="235"/>
      <c r="C53" s="520"/>
      <c r="D53" s="236"/>
      <c r="E53" s="230"/>
      <c r="F53" s="231"/>
      <c r="G53" s="444"/>
      <c r="H53" s="223"/>
      <c r="I53" s="224"/>
      <c r="J53" s="224"/>
      <c r="K53" s="240"/>
      <c r="AD53" s="148">
        <v>14</v>
      </c>
      <c r="AE53" s="151" t="s">
        <v>39</v>
      </c>
      <c r="AF53" s="152">
        <v>2140</v>
      </c>
      <c r="AG53" s="152" t="s">
        <v>40</v>
      </c>
      <c r="AH53" s="405">
        <v>400520</v>
      </c>
    </row>
    <row r="54" spans="1:34" ht="15.75" thickBot="1" x14ac:dyDescent="0.35">
      <c r="A54" s="192">
        <v>1</v>
      </c>
      <c r="B54" s="182" t="s">
        <v>206</v>
      </c>
      <c r="C54" s="521">
        <v>801131</v>
      </c>
      <c r="D54" s="237"/>
      <c r="E54" s="214" t="s">
        <v>172</v>
      </c>
      <c r="F54" s="210">
        <v>1</v>
      </c>
      <c r="G54" s="443"/>
      <c r="H54" s="122"/>
      <c r="I54" s="123"/>
      <c r="J54" s="239">
        <f t="shared" ref="J54" si="14">SUM(G54+H54-I54)</f>
        <v>0</v>
      </c>
      <c r="K54" s="241">
        <f t="shared" ref="K54" si="15">SUM(F54-J54)</f>
        <v>1</v>
      </c>
      <c r="AD54" s="148">
        <v>17</v>
      </c>
      <c r="AE54" s="406" t="s">
        <v>45</v>
      </c>
      <c r="AF54" s="154">
        <v>2750</v>
      </c>
      <c r="AG54" s="154" t="s">
        <v>46</v>
      </c>
      <c r="AH54" s="153">
        <v>400520</v>
      </c>
    </row>
    <row r="55" spans="1:34" ht="15.75" x14ac:dyDescent="0.3">
      <c r="A55" s="195" t="s">
        <v>207</v>
      </c>
      <c r="B55" s="238"/>
      <c r="C55" s="522"/>
      <c r="D55" s="221"/>
      <c r="E55" s="230"/>
      <c r="F55" s="231"/>
      <c r="G55" s="444"/>
      <c r="H55" s="223"/>
      <c r="I55" s="224"/>
      <c r="J55" s="224"/>
      <c r="K55" s="240"/>
      <c r="AD55" s="148">
        <v>18</v>
      </c>
      <c r="AE55" s="406" t="s">
        <v>47</v>
      </c>
      <c r="AF55" s="154">
        <v>2810</v>
      </c>
      <c r="AG55" s="154" t="s">
        <v>48</v>
      </c>
      <c r="AH55" s="153">
        <v>400520</v>
      </c>
    </row>
    <row r="56" spans="1:34" ht="15" x14ac:dyDescent="0.3">
      <c r="A56" s="117">
        <v>1</v>
      </c>
      <c r="B56" s="113" t="s">
        <v>208</v>
      </c>
      <c r="C56" s="523">
        <v>750302</v>
      </c>
      <c r="D56" s="162"/>
      <c r="E56" s="107" t="s">
        <v>172</v>
      </c>
      <c r="F56" s="108">
        <v>2</v>
      </c>
      <c r="G56" s="442"/>
      <c r="H56" s="109"/>
      <c r="I56" s="110"/>
      <c r="J56" s="134">
        <f t="shared" ref="J56:J58" si="16">SUM(G56+H56-I56)</f>
        <v>0</v>
      </c>
      <c r="K56" s="137">
        <f t="shared" ref="K56:K58" si="17">SUM(F56-J56)</f>
        <v>2</v>
      </c>
      <c r="AD56" s="148">
        <v>21</v>
      </c>
      <c r="AE56" s="406" t="s">
        <v>52</v>
      </c>
      <c r="AF56" s="154">
        <v>2880</v>
      </c>
      <c r="AG56" s="154" t="s">
        <v>53</v>
      </c>
      <c r="AH56" s="153">
        <v>400520</v>
      </c>
    </row>
    <row r="57" spans="1:34" ht="15" x14ac:dyDescent="0.3">
      <c r="A57" s="117">
        <v>2</v>
      </c>
      <c r="B57" s="147" t="s">
        <v>209</v>
      </c>
      <c r="C57" s="518">
        <v>750311</v>
      </c>
      <c r="D57" s="162"/>
      <c r="E57" s="107" t="s">
        <v>172</v>
      </c>
      <c r="F57" s="108">
        <v>2</v>
      </c>
      <c r="G57" s="442"/>
      <c r="H57" s="109"/>
      <c r="I57" s="110"/>
      <c r="J57" s="134">
        <f t="shared" si="16"/>
        <v>0</v>
      </c>
      <c r="K57" s="137">
        <f t="shared" si="17"/>
        <v>2</v>
      </c>
      <c r="AD57" s="148">
        <v>22</v>
      </c>
      <c r="AE57" s="406" t="s">
        <v>54</v>
      </c>
      <c r="AF57" s="154">
        <v>2019</v>
      </c>
      <c r="AG57" s="154" t="s">
        <v>55</v>
      </c>
      <c r="AH57" s="153">
        <v>400520</v>
      </c>
    </row>
    <row r="58" spans="1:34" ht="15.75" thickBot="1" x14ac:dyDescent="0.35">
      <c r="A58" s="192">
        <v>3</v>
      </c>
      <c r="B58" s="233" t="s">
        <v>210</v>
      </c>
      <c r="C58" s="519">
        <v>750317</v>
      </c>
      <c r="D58" s="237"/>
      <c r="E58" s="214" t="s">
        <v>172</v>
      </c>
      <c r="F58" s="210">
        <v>2</v>
      </c>
      <c r="G58" s="443"/>
      <c r="H58" s="122"/>
      <c r="I58" s="123"/>
      <c r="J58" s="239">
        <f t="shared" si="16"/>
        <v>0</v>
      </c>
      <c r="K58" s="241">
        <f t="shared" si="17"/>
        <v>2</v>
      </c>
      <c r="AD58" s="148">
        <v>23</v>
      </c>
      <c r="AE58" s="155" t="s">
        <v>56</v>
      </c>
      <c r="AF58" s="156">
        <v>2220</v>
      </c>
      <c r="AG58" s="156" t="s">
        <v>57</v>
      </c>
      <c r="AH58" s="156">
        <v>400520</v>
      </c>
    </row>
    <row r="59" spans="1:34" ht="15" x14ac:dyDescent="0.3">
      <c r="A59" s="212" t="s">
        <v>211</v>
      </c>
      <c r="B59" s="238" t="s">
        <v>212</v>
      </c>
      <c r="C59" s="520"/>
      <c r="D59" s="229"/>
      <c r="E59" s="230"/>
      <c r="F59" s="231"/>
      <c r="G59" s="444"/>
      <c r="H59" s="223"/>
      <c r="I59" s="224"/>
      <c r="J59" s="224"/>
      <c r="K59" s="240"/>
      <c r="AD59" s="148">
        <v>26</v>
      </c>
      <c r="AE59" s="149"/>
      <c r="AF59" s="149"/>
      <c r="AG59" s="149"/>
      <c r="AH59" s="149"/>
    </row>
    <row r="60" spans="1:34" ht="15" x14ac:dyDescent="0.3">
      <c r="A60" s="117">
        <v>1</v>
      </c>
      <c r="B60" s="147" t="s">
        <v>213</v>
      </c>
      <c r="C60" s="518">
        <v>710803</v>
      </c>
      <c r="D60" s="162">
        <v>330990</v>
      </c>
      <c r="E60" s="107" t="s">
        <v>172</v>
      </c>
      <c r="F60" s="108">
        <v>2</v>
      </c>
      <c r="G60" s="442"/>
      <c r="H60" s="109"/>
      <c r="I60" s="110"/>
      <c r="J60" s="134">
        <f t="shared" ref="J60:J64" si="18">SUM(G60+H60-I60)</f>
        <v>0</v>
      </c>
      <c r="K60" s="137">
        <f t="shared" ref="K60:K64" si="19">SUM(F60-J60)</f>
        <v>2</v>
      </c>
      <c r="AD60" s="148">
        <v>27</v>
      </c>
      <c r="AE60" s="149"/>
      <c r="AF60" s="149"/>
      <c r="AG60" s="149"/>
      <c r="AH60" s="149"/>
    </row>
    <row r="61" spans="1:34" ht="15" x14ac:dyDescent="0.3">
      <c r="A61" s="117">
        <v>2</v>
      </c>
      <c r="B61" s="147" t="s">
        <v>214</v>
      </c>
      <c r="C61" s="518">
        <v>710821</v>
      </c>
      <c r="D61" s="162">
        <v>190212</v>
      </c>
      <c r="E61" s="107" t="s">
        <v>172</v>
      </c>
      <c r="F61" s="108">
        <v>2</v>
      </c>
      <c r="G61" s="442"/>
      <c r="H61" s="109"/>
      <c r="I61" s="110"/>
      <c r="J61" s="134">
        <f t="shared" si="18"/>
        <v>0</v>
      </c>
      <c r="K61" s="137">
        <f t="shared" si="19"/>
        <v>2</v>
      </c>
    </row>
    <row r="62" spans="1:34" ht="15" x14ac:dyDescent="0.3">
      <c r="A62" s="117">
        <v>3</v>
      </c>
      <c r="B62" s="147" t="s">
        <v>215</v>
      </c>
      <c r="C62" s="518">
        <v>710826</v>
      </c>
      <c r="D62" s="162">
        <v>710826</v>
      </c>
      <c r="E62" s="107" t="s">
        <v>172</v>
      </c>
      <c r="F62" s="108">
        <v>2</v>
      </c>
      <c r="G62" s="442"/>
      <c r="H62" s="109"/>
      <c r="I62" s="110"/>
      <c r="J62" s="134">
        <f t="shared" si="18"/>
        <v>0</v>
      </c>
      <c r="K62" s="137">
        <f t="shared" si="19"/>
        <v>2</v>
      </c>
    </row>
    <row r="63" spans="1:34" ht="15" x14ac:dyDescent="0.3">
      <c r="A63" s="117">
        <v>4</v>
      </c>
      <c r="B63" s="147" t="s">
        <v>216</v>
      </c>
      <c r="C63" s="518">
        <v>710811</v>
      </c>
      <c r="D63" s="162">
        <v>331135</v>
      </c>
      <c r="E63" s="107" t="s">
        <v>172</v>
      </c>
      <c r="F63" s="108">
        <v>2</v>
      </c>
      <c r="G63" s="442"/>
      <c r="H63" s="109"/>
      <c r="I63" s="110"/>
      <c r="J63" s="134">
        <f t="shared" si="18"/>
        <v>0</v>
      </c>
      <c r="K63" s="137">
        <f t="shared" si="19"/>
        <v>2</v>
      </c>
    </row>
    <row r="64" spans="1:34" ht="15.75" thickBot="1" x14ac:dyDescent="0.35">
      <c r="A64" s="192">
        <v>5</v>
      </c>
      <c r="B64" s="233" t="s">
        <v>217</v>
      </c>
      <c r="C64" s="519">
        <v>710815</v>
      </c>
      <c r="D64" s="237">
        <v>331140</v>
      </c>
      <c r="E64" s="214" t="s">
        <v>172</v>
      </c>
      <c r="F64" s="210">
        <v>4</v>
      </c>
      <c r="G64" s="443"/>
      <c r="H64" s="122"/>
      <c r="I64" s="123"/>
      <c r="J64" s="239">
        <f t="shared" si="18"/>
        <v>0</v>
      </c>
      <c r="K64" s="241">
        <f t="shared" si="19"/>
        <v>4</v>
      </c>
    </row>
    <row r="65" spans="1:14" ht="18.75" thickBot="1" x14ac:dyDescent="0.35">
      <c r="A65" s="227" t="s">
        <v>218</v>
      </c>
      <c r="B65" s="738" t="s">
        <v>219</v>
      </c>
      <c r="C65" s="739"/>
      <c r="D65" s="739"/>
      <c r="E65" s="739"/>
      <c r="F65" s="739"/>
      <c r="G65" s="739"/>
      <c r="H65" s="739"/>
      <c r="I65" s="739"/>
      <c r="J65" s="739"/>
      <c r="K65" s="740"/>
    </row>
    <row r="66" spans="1:14" ht="15.75" x14ac:dyDescent="0.3">
      <c r="A66" s="407"/>
      <c r="B66" s="735" t="s">
        <v>220</v>
      </c>
      <c r="C66" s="736"/>
      <c r="D66" s="736"/>
      <c r="E66" s="736"/>
      <c r="F66" s="736"/>
      <c r="G66" s="736"/>
      <c r="H66" s="736"/>
      <c r="I66" s="736"/>
      <c r="J66" s="736"/>
      <c r="K66" s="737"/>
    </row>
    <row r="67" spans="1:14" ht="15" x14ac:dyDescent="0.3">
      <c r="A67" s="117">
        <v>1</v>
      </c>
      <c r="B67" s="139" t="s">
        <v>221</v>
      </c>
      <c r="C67" s="186">
        <v>801186</v>
      </c>
      <c r="D67" s="162" t="s">
        <v>222</v>
      </c>
      <c r="E67" s="126" t="s">
        <v>223</v>
      </c>
      <c r="F67" s="127">
        <v>20</v>
      </c>
      <c r="G67" s="418"/>
      <c r="H67" s="109"/>
      <c r="I67" s="110"/>
      <c r="J67" s="132">
        <f t="shared" ref="J67:J77" si="20">SUM(G67+H67-I67)</f>
        <v>0</v>
      </c>
      <c r="K67" s="111">
        <f t="shared" ref="K67:K77" si="21">SUM(F67-J67)</f>
        <v>20</v>
      </c>
      <c r="L67" s="728"/>
      <c r="M67" s="729"/>
    </row>
    <row r="68" spans="1:14" ht="15" x14ac:dyDescent="0.3">
      <c r="A68" s="117">
        <f>A67+1</f>
        <v>2</v>
      </c>
      <c r="B68" s="139" t="s">
        <v>224</v>
      </c>
      <c r="C68" s="186">
        <v>801186</v>
      </c>
      <c r="D68" s="162"/>
      <c r="E68" s="126" t="s">
        <v>223</v>
      </c>
      <c r="F68" s="127">
        <v>20</v>
      </c>
      <c r="G68" s="418"/>
      <c r="H68" s="109"/>
      <c r="I68" s="110"/>
      <c r="J68" s="132">
        <f t="shared" si="20"/>
        <v>0</v>
      </c>
      <c r="K68" s="111">
        <f t="shared" si="21"/>
        <v>20</v>
      </c>
    </row>
    <row r="69" spans="1:14" ht="15" x14ac:dyDescent="0.3">
      <c r="A69" s="117">
        <f t="shared" ref="A69:A77" si="22">A68+1</f>
        <v>3</v>
      </c>
      <c r="B69" s="139" t="s">
        <v>225</v>
      </c>
      <c r="C69" s="186" t="s">
        <v>226</v>
      </c>
      <c r="D69" s="162"/>
      <c r="E69" s="126" t="s">
        <v>223</v>
      </c>
      <c r="F69" s="127">
        <v>5</v>
      </c>
      <c r="G69" s="418"/>
      <c r="H69" s="109"/>
      <c r="I69" s="110"/>
      <c r="J69" s="132">
        <f t="shared" si="20"/>
        <v>0</v>
      </c>
      <c r="K69" s="111">
        <f t="shared" si="21"/>
        <v>5</v>
      </c>
    </row>
    <row r="70" spans="1:14" ht="15" x14ac:dyDescent="0.3">
      <c r="A70" s="117">
        <f t="shared" si="22"/>
        <v>4</v>
      </c>
      <c r="B70" s="139" t="s">
        <v>227</v>
      </c>
      <c r="C70" s="186" t="s">
        <v>228</v>
      </c>
      <c r="D70" s="162"/>
      <c r="E70" s="126" t="s">
        <v>223</v>
      </c>
      <c r="F70" s="127">
        <v>12</v>
      </c>
      <c r="G70" s="418"/>
      <c r="H70" s="109"/>
      <c r="I70" s="110"/>
      <c r="J70" s="132">
        <f t="shared" si="20"/>
        <v>0</v>
      </c>
      <c r="K70" s="111">
        <f t="shared" si="21"/>
        <v>12</v>
      </c>
    </row>
    <row r="71" spans="1:14" ht="15" x14ac:dyDescent="0.3">
      <c r="A71" s="117">
        <f t="shared" si="22"/>
        <v>5</v>
      </c>
      <c r="B71" s="139" t="s">
        <v>229</v>
      </c>
      <c r="C71" s="186">
        <v>801203</v>
      </c>
      <c r="D71" s="162"/>
      <c r="E71" s="126" t="s">
        <v>223</v>
      </c>
      <c r="F71" s="127">
        <v>10</v>
      </c>
      <c r="G71" s="418"/>
      <c r="H71" s="109"/>
      <c r="I71" s="110"/>
      <c r="J71" s="132">
        <f t="shared" si="20"/>
        <v>0</v>
      </c>
      <c r="K71" s="111">
        <f t="shared" si="21"/>
        <v>10</v>
      </c>
    </row>
    <row r="72" spans="1:14" ht="15" x14ac:dyDescent="0.3">
      <c r="A72" s="117">
        <f t="shared" si="22"/>
        <v>6</v>
      </c>
      <c r="B72" s="139" t="s">
        <v>230</v>
      </c>
      <c r="C72" s="186" t="s">
        <v>231</v>
      </c>
      <c r="D72" s="162"/>
      <c r="E72" s="126" t="s">
        <v>223</v>
      </c>
      <c r="F72" s="127">
        <v>10</v>
      </c>
      <c r="G72" s="418"/>
      <c r="H72" s="109"/>
      <c r="I72" s="110"/>
      <c r="J72" s="132">
        <f t="shared" si="20"/>
        <v>0</v>
      </c>
      <c r="K72" s="111">
        <f t="shared" si="21"/>
        <v>10</v>
      </c>
    </row>
    <row r="73" spans="1:14" ht="15" x14ac:dyDescent="0.3">
      <c r="A73" s="117">
        <f t="shared" si="22"/>
        <v>7</v>
      </c>
      <c r="B73" s="139" t="s">
        <v>232</v>
      </c>
      <c r="C73" s="186">
        <v>801202</v>
      </c>
      <c r="D73" s="162"/>
      <c r="E73" s="126" t="s">
        <v>223</v>
      </c>
      <c r="F73" s="127">
        <v>10</v>
      </c>
      <c r="G73" s="418"/>
      <c r="H73" s="109"/>
      <c r="I73" s="110"/>
      <c r="J73" s="132">
        <f t="shared" si="20"/>
        <v>0</v>
      </c>
      <c r="K73" s="111">
        <f t="shared" si="21"/>
        <v>10</v>
      </c>
    </row>
    <row r="74" spans="1:14" ht="15" x14ac:dyDescent="0.3">
      <c r="A74" s="117">
        <f t="shared" si="22"/>
        <v>8</v>
      </c>
      <c r="B74" s="139" t="s">
        <v>233</v>
      </c>
      <c r="C74" s="186">
        <v>3002</v>
      </c>
      <c r="D74" s="162"/>
      <c r="E74" s="126" t="s">
        <v>234</v>
      </c>
      <c r="F74" s="127">
        <v>500</v>
      </c>
      <c r="G74" s="418"/>
      <c r="H74" s="109"/>
      <c r="I74" s="110"/>
      <c r="J74" s="132">
        <f t="shared" si="20"/>
        <v>0</v>
      </c>
      <c r="K74" s="111">
        <f t="shared" si="21"/>
        <v>500</v>
      </c>
    </row>
    <row r="75" spans="1:14" ht="15" x14ac:dyDescent="0.3">
      <c r="A75" s="117">
        <f t="shared" si="22"/>
        <v>9</v>
      </c>
      <c r="B75" s="139" t="s">
        <v>235</v>
      </c>
      <c r="C75" s="186">
        <v>351181</v>
      </c>
      <c r="D75" s="162">
        <v>232907</v>
      </c>
      <c r="E75" s="126" t="s">
        <v>236</v>
      </c>
      <c r="F75" s="127">
        <v>1</v>
      </c>
      <c r="G75" s="418"/>
      <c r="H75" s="109"/>
      <c r="I75" s="110"/>
      <c r="J75" s="132">
        <f t="shared" si="20"/>
        <v>0</v>
      </c>
      <c r="K75" s="111">
        <f t="shared" si="21"/>
        <v>1</v>
      </c>
    </row>
    <row r="76" spans="1:14" ht="15" x14ac:dyDescent="0.3">
      <c r="A76" s="117">
        <f t="shared" si="22"/>
        <v>10</v>
      </c>
      <c r="B76" s="139" t="s">
        <v>237</v>
      </c>
      <c r="C76" s="186">
        <v>801183</v>
      </c>
      <c r="D76" s="162"/>
      <c r="E76" s="126" t="s">
        <v>223</v>
      </c>
      <c r="F76" s="127">
        <v>20</v>
      </c>
      <c r="G76" s="418"/>
      <c r="H76" s="109"/>
      <c r="I76" s="110"/>
      <c r="J76" s="132">
        <f t="shared" si="20"/>
        <v>0</v>
      </c>
      <c r="K76" s="111">
        <f t="shared" si="21"/>
        <v>20</v>
      </c>
    </row>
    <row r="77" spans="1:14" ht="15.75" thickBot="1" x14ac:dyDescent="0.35">
      <c r="A77" s="192">
        <f t="shared" si="22"/>
        <v>11</v>
      </c>
      <c r="B77" s="182" t="s">
        <v>238</v>
      </c>
      <c r="C77" s="234" t="s">
        <v>239</v>
      </c>
      <c r="D77" s="237" t="s">
        <v>240</v>
      </c>
      <c r="E77" s="119" t="s">
        <v>223</v>
      </c>
      <c r="F77" s="120">
        <v>6</v>
      </c>
      <c r="G77" s="419"/>
      <c r="H77" s="122"/>
      <c r="I77" s="123"/>
      <c r="J77" s="204">
        <f t="shared" si="20"/>
        <v>0</v>
      </c>
      <c r="K77" s="125">
        <f t="shared" si="21"/>
        <v>6</v>
      </c>
    </row>
    <row r="78" spans="1:14" ht="15.75" x14ac:dyDescent="0.3">
      <c r="A78" s="112"/>
      <c r="B78" s="735" t="s">
        <v>241</v>
      </c>
      <c r="C78" s="736"/>
      <c r="D78" s="736"/>
      <c r="E78" s="736"/>
      <c r="F78" s="736"/>
      <c r="G78" s="736"/>
      <c r="H78" s="736"/>
      <c r="I78" s="736"/>
      <c r="J78" s="736"/>
      <c r="K78" s="737"/>
    </row>
    <row r="79" spans="1:14" ht="15" x14ac:dyDescent="0.3">
      <c r="A79" s="117">
        <v>1</v>
      </c>
      <c r="B79" s="395" t="s">
        <v>242</v>
      </c>
      <c r="C79" s="185"/>
      <c r="D79" s="162"/>
      <c r="E79" s="126" t="s">
        <v>167</v>
      </c>
      <c r="F79" s="127">
        <v>10</v>
      </c>
      <c r="G79" s="418"/>
      <c r="H79" s="109"/>
      <c r="I79" s="110"/>
      <c r="J79" s="132">
        <f t="shared" ref="J79:J86" si="23">SUM(G79+H79-I79)</f>
        <v>0</v>
      </c>
      <c r="K79" s="111">
        <f t="shared" ref="K79:K86" si="24">SUM(F79-J79)</f>
        <v>10</v>
      </c>
      <c r="L79" s="726"/>
      <c r="M79" s="727"/>
      <c r="N79" s="408"/>
    </row>
    <row r="80" spans="1:14" ht="15" x14ac:dyDescent="0.3">
      <c r="A80" s="117">
        <f>A79+1</f>
        <v>2</v>
      </c>
      <c r="B80" s="139" t="s">
        <v>243</v>
      </c>
      <c r="C80" s="186"/>
      <c r="D80" s="162"/>
      <c r="E80" s="126" t="s">
        <v>223</v>
      </c>
      <c r="F80" s="127">
        <v>6</v>
      </c>
      <c r="G80" s="418"/>
      <c r="H80" s="109"/>
      <c r="I80" s="110"/>
      <c r="J80" s="132">
        <f t="shared" si="23"/>
        <v>0</v>
      </c>
      <c r="K80" s="111">
        <f t="shared" si="24"/>
        <v>6</v>
      </c>
      <c r="L80" s="726"/>
      <c r="M80" s="727"/>
    </row>
    <row r="81" spans="1:13" ht="15" x14ac:dyDescent="0.3">
      <c r="A81" s="117">
        <f t="shared" ref="A81:A86" si="25">A80+1</f>
        <v>3</v>
      </c>
      <c r="B81" s="139" t="s">
        <v>244</v>
      </c>
      <c r="C81" s="186"/>
      <c r="D81" s="162"/>
      <c r="E81" s="126" t="s">
        <v>223</v>
      </c>
      <c r="F81" s="127">
        <v>24</v>
      </c>
      <c r="G81" s="418"/>
      <c r="H81" s="109"/>
      <c r="I81" s="110"/>
      <c r="J81" s="132">
        <f t="shared" si="23"/>
        <v>0</v>
      </c>
      <c r="K81" s="111">
        <f t="shared" si="24"/>
        <v>24</v>
      </c>
      <c r="L81" s="726"/>
      <c r="M81" s="727"/>
    </row>
    <row r="82" spans="1:13" ht="15" x14ac:dyDescent="0.3">
      <c r="A82" s="117">
        <f t="shared" si="25"/>
        <v>4</v>
      </c>
      <c r="B82" s="139" t="s">
        <v>245</v>
      </c>
      <c r="C82" s="186"/>
      <c r="D82" s="162" t="s">
        <v>246</v>
      </c>
      <c r="E82" s="126" t="s">
        <v>223</v>
      </c>
      <c r="F82" s="127">
        <v>6</v>
      </c>
      <c r="G82" s="418"/>
      <c r="H82" s="109"/>
      <c r="I82" s="110"/>
      <c r="J82" s="132">
        <f t="shared" si="23"/>
        <v>0</v>
      </c>
      <c r="K82" s="111">
        <f t="shared" si="24"/>
        <v>6</v>
      </c>
      <c r="L82" s="726"/>
      <c r="M82" s="727"/>
    </row>
    <row r="83" spans="1:13" ht="15" x14ac:dyDescent="0.3">
      <c r="A83" s="117">
        <f t="shared" si="25"/>
        <v>5</v>
      </c>
      <c r="B83" s="139" t="s">
        <v>247</v>
      </c>
      <c r="C83" s="186"/>
      <c r="D83" s="162"/>
      <c r="E83" s="126" t="s">
        <v>223</v>
      </c>
      <c r="F83" s="127">
        <v>12</v>
      </c>
      <c r="G83" s="418"/>
      <c r="H83" s="109"/>
      <c r="I83" s="110"/>
      <c r="J83" s="132">
        <f t="shared" si="23"/>
        <v>0</v>
      </c>
      <c r="K83" s="111">
        <f t="shared" si="24"/>
        <v>12</v>
      </c>
      <c r="L83" s="726"/>
      <c r="M83" s="727"/>
    </row>
    <row r="84" spans="1:13" ht="15" x14ac:dyDescent="0.3">
      <c r="A84" s="117">
        <f t="shared" si="25"/>
        <v>6</v>
      </c>
      <c r="B84" s="157" t="s">
        <v>248</v>
      </c>
      <c r="C84" s="186"/>
      <c r="D84" s="162">
        <v>190111</v>
      </c>
      <c r="E84" s="126" t="s">
        <v>249</v>
      </c>
      <c r="F84" s="127">
        <v>12</v>
      </c>
      <c r="G84" s="418"/>
      <c r="H84" s="109"/>
      <c r="I84" s="110"/>
      <c r="J84" s="132">
        <f t="shared" si="23"/>
        <v>0</v>
      </c>
      <c r="K84" s="111">
        <f t="shared" si="24"/>
        <v>12</v>
      </c>
      <c r="L84" s="726"/>
      <c r="M84" s="727"/>
    </row>
    <row r="85" spans="1:13" ht="15" x14ac:dyDescent="0.3">
      <c r="A85" s="117">
        <f t="shared" si="25"/>
        <v>7</v>
      </c>
      <c r="B85" s="139" t="s">
        <v>250</v>
      </c>
      <c r="C85" s="186"/>
      <c r="D85" s="162">
        <v>190104</v>
      </c>
      <c r="E85" s="126" t="s">
        <v>249</v>
      </c>
      <c r="F85" s="127">
        <v>12</v>
      </c>
      <c r="G85" s="418"/>
      <c r="H85" s="109"/>
      <c r="I85" s="110"/>
      <c r="J85" s="132">
        <f t="shared" si="23"/>
        <v>0</v>
      </c>
      <c r="K85" s="111">
        <f t="shared" si="24"/>
        <v>12</v>
      </c>
      <c r="L85" s="726"/>
      <c r="M85" s="727"/>
    </row>
    <row r="86" spans="1:13" ht="15.75" thickBot="1" x14ac:dyDescent="0.35">
      <c r="A86" s="117">
        <f t="shared" si="25"/>
        <v>8</v>
      </c>
      <c r="B86" s="139" t="s">
        <v>251</v>
      </c>
      <c r="C86" s="186"/>
      <c r="D86" s="162"/>
      <c r="E86" s="126" t="s">
        <v>249</v>
      </c>
      <c r="F86" s="127">
        <v>6</v>
      </c>
      <c r="G86" s="418"/>
      <c r="H86" s="109"/>
      <c r="I86" s="110"/>
      <c r="J86" s="132">
        <f t="shared" si="23"/>
        <v>0</v>
      </c>
      <c r="K86" s="111">
        <f t="shared" si="24"/>
        <v>6</v>
      </c>
      <c r="L86" s="726"/>
      <c r="M86" s="727"/>
    </row>
    <row r="87" spans="1:13" ht="18.75" thickBot="1" x14ac:dyDescent="0.35">
      <c r="A87" s="251" t="s">
        <v>252</v>
      </c>
      <c r="B87" s="757" t="s">
        <v>253</v>
      </c>
      <c r="C87" s="758"/>
      <c r="D87" s="758"/>
      <c r="E87" s="758"/>
      <c r="F87" s="758"/>
      <c r="G87" s="739"/>
      <c r="H87" s="739"/>
      <c r="I87" s="739"/>
      <c r="J87" s="739"/>
      <c r="K87" s="740"/>
    </row>
    <row r="88" spans="1:13" ht="15" x14ac:dyDescent="0.3">
      <c r="A88" s="220">
        <v>1</v>
      </c>
      <c r="B88" s="253" t="s">
        <v>254</v>
      </c>
      <c r="C88" s="229">
        <v>801150</v>
      </c>
      <c r="D88" s="229"/>
      <c r="E88" s="222" t="s">
        <v>172</v>
      </c>
      <c r="F88" s="254">
        <v>3</v>
      </c>
      <c r="G88" s="446"/>
      <c r="H88" s="223"/>
      <c r="I88" s="224"/>
      <c r="J88" s="232">
        <f t="shared" ref="J88:J90" si="26">SUM(G88+H88-I88)</f>
        <v>0</v>
      </c>
      <c r="K88" s="225">
        <f t="shared" ref="K88:K90" si="27">SUM(F88-J88)</f>
        <v>3</v>
      </c>
    </row>
    <row r="89" spans="1:13" ht="15" x14ac:dyDescent="0.3">
      <c r="A89" s="117">
        <v>2</v>
      </c>
      <c r="B89" s="139" t="s">
        <v>255</v>
      </c>
      <c r="C89" s="219">
        <v>801157</v>
      </c>
      <c r="D89" s="162"/>
      <c r="E89" s="126" t="s">
        <v>172</v>
      </c>
      <c r="F89" s="255">
        <v>3</v>
      </c>
      <c r="G89" s="418"/>
      <c r="H89" s="109"/>
      <c r="I89" s="110"/>
      <c r="J89" s="132">
        <f t="shared" si="26"/>
        <v>0</v>
      </c>
      <c r="K89" s="111">
        <f t="shared" si="27"/>
        <v>3</v>
      </c>
    </row>
    <row r="90" spans="1:13" ht="15.75" thickBot="1" x14ac:dyDescent="0.35">
      <c r="A90" s="192">
        <v>3</v>
      </c>
      <c r="B90" s="182" t="s">
        <v>256</v>
      </c>
      <c r="C90" s="237">
        <v>801203</v>
      </c>
      <c r="D90" s="237"/>
      <c r="E90" s="119" t="s">
        <v>172</v>
      </c>
      <c r="F90" s="256">
        <v>0</v>
      </c>
      <c r="G90" s="419"/>
      <c r="H90" s="122"/>
      <c r="I90" s="123"/>
      <c r="J90" s="204">
        <f t="shared" si="26"/>
        <v>0</v>
      </c>
      <c r="K90" s="125">
        <f t="shared" si="27"/>
        <v>0</v>
      </c>
    </row>
    <row r="91" spans="1:13" ht="18.75" thickBot="1" x14ac:dyDescent="0.35">
      <c r="A91" s="252" t="s">
        <v>257</v>
      </c>
      <c r="B91" s="760" t="s">
        <v>258</v>
      </c>
      <c r="C91" s="761"/>
      <c r="D91" s="761"/>
      <c r="E91" s="761"/>
      <c r="F91" s="761"/>
      <c r="G91" s="739"/>
      <c r="H91" s="739"/>
      <c r="I91" s="739"/>
      <c r="J91" s="739"/>
      <c r="K91" s="740"/>
    </row>
    <row r="92" spans="1:13" ht="15" x14ac:dyDescent="0.3">
      <c r="A92" s="117">
        <v>1</v>
      </c>
      <c r="B92" s="158" t="s">
        <v>259</v>
      </c>
      <c r="C92" s="186">
        <v>2064</v>
      </c>
      <c r="D92" s="162"/>
      <c r="E92" s="126" t="s">
        <v>236</v>
      </c>
      <c r="F92" s="127">
        <v>12</v>
      </c>
      <c r="G92" s="418"/>
      <c r="H92" s="109"/>
      <c r="I92" s="110"/>
      <c r="J92" s="132">
        <f t="shared" ref="J92:J93" si="28">SUM(G92+H92-I92)</f>
        <v>0</v>
      </c>
      <c r="K92" s="111">
        <f t="shared" ref="K92:K93" si="29">SUM(F92-J92)</f>
        <v>12</v>
      </c>
    </row>
    <row r="93" spans="1:13" ht="15.75" thickBot="1" x14ac:dyDescent="0.35">
      <c r="A93" s="192">
        <v>2</v>
      </c>
      <c r="B93" s="182" t="s">
        <v>260</v>
      </c>
      <c r="C93" s="237"/>
      <c r="D93" s="213"/>
      <c r="E93" s="214" t="s">
        <v>151</v>
      </c>
      <c r="F93" s="210">
        <v>20</v>
      </c>
      <c r="G93" s="443"/>
      <c r="H93" s="122"/>
      <c r="I93" s="123"/>
      <c r="J93" s="204">
        <f t="shared" si="28"/>
        <v>0</v>
      </c>
      <c r="K93" s="125">
        <f t="shared" si="29"/>
        <v>20</v>
      </c>
    </row>
    <row r="94" spans="1:13" ht="18.75" customHeight="1" x14ac:dyDescent="0.3">
      <c r="A94" s="754" t="s">
        <v>261</v>
      </c>
      <c r="B94" s="755"/>
      <c r="C94" s="755"/>
      <c r="D94" s="755"/>
      <c r="E94" s="755"/>
      <c r="F94" s="755"/>
      <c r="G94" s="755"/>
      <c r="H94" s="755"/>
      <c r="I94" s="755"/>
      <c r="J94" s="755"/>
      <c r="K94" s="756"/>
    </row>
    <row r="95" spans="1:13" x14ac:dyDescent="0.3">
      <c r="A95" s="748"/>
      <c r="B95" s="749"/>
      <c r="C95" s="749"/>
      <c r="D95" s="749"/>
      <c r="E95" s="749"/>
      <c r="F95" s="749"/>
      <c r="G95" s="749"/>
      <c r="H95" s="749"/>
      <c r="I95" s="749"/>
      <c r="J95" s="749"/>
      <c r="K95" s="750"/>
    </row>
    <row r="96" spans="1:13" x14ac:dyDescent="0.3">
      <c r="A96" s="748"/>
      <c r="B96" s="749"/>
      <c r="C96" s="749"/>
      <c r="D96" s="749"/>
      <c r="E96" s="749"/>
      <c r="F96" s="749"/>
      <c r="G96" s="749"/>
      <c r="H96" s="749"/>
      <c r="I96" s="749"/>
      <c r="J96" s="749"/>
      <c r="K96" s="750"/>
    </row>
    <row r="97" spans="1:11" ht="19.5" customHeight="1" thickBot="1" x14ac:dyDescent="0.35">
      <c r="A97" s="751"/>
      <c r="B97" s="752"/>
      <c r="C97" s="752"/>
      <c r="D97" s="752"/>
      <c r="E97" s="752"/>
      <c r="F97" s="752"/>
      <c r="G97" s="752"/>
      <c r="H97" s="752"/>
      <c r="I97" s="752"/>
      <c r="J97" s="752"/>
      <c r="K97" s="753"/>
    </row>
    <row r="98" spans="1:11" x14ac:dyDescent="0.3">
      <c r="A98" s="193"/>
      <c r="B98" s="106"/>
      <c r="C98" s="188"/>
      <c r="D98" s="188"/>
      <c r="E98" s="106"/>
      <c r="F98" s="106"/>
      <c r="G98" s="106"/>
      <c r="H98" s="106"/>
      <c r="I98" s="106"/>
      <c r="J98" s="106"/>
      <c r="K98" s="106"/>
    </row>
    <row r="99" spans="1:11" x14ac:dyDescent="0.3">
      <c r="A99" s="193"/>
      <c r="B99" s="106"/>
      <c r="C99" s="188"/>
      <c r="D99" s="188"/>
      <c r="E99" s="106"/>
      <c r="F99" s="106"/>
      <c r="G99" s="106"/>
      <c r="H99" s="106"/>
      <c r="I99" s="106"/>
      <c r="J99" s="106"/>
      <c r="K99" s="106"/>
    </row>
    <row r="100" spans="1:11" x14ac:dyDescent="0.3">
      <c r="A100" s="193"/>
      <c r="B100" s="106"/>
      <c r="C100" s="188"/>
      <c r="D100" s="188"/>
      <c r="E100" s="106"/>
      <c r="F100" s="106"/>
      <c r="G100" s="106"/>
      <c r="H100" s="106"/>
      <c r="I100" s="106"/>
      <c r="J100" s="106"/>
      <c r="K100" s="106"/>
    </row>
    <row r="101" spans="1:11" x14ac:dyDescent="0.3">
      <c r="A101" s="193"/>
      <c r="B101" s="106"/>
      <c r="C101" s="188"/>
      <c r="D101" s="188"/>
      <c r="E101" s="106"/>
      <c r="F101" s="106"/>
      <c r="G101" s="106"/>
      <c r="H101" s="106"/>
      <c r="I101" s="106"/>
      <c r="J101" s="106"/>
      <c r="K101" s="106"/>
    </row>
    <row r="102" spans="1:11" x14ac:dyDescent="0.3">
      <c r="A102" s="193"/>
      <c r="B102" s="106"/>
      <c r="C102" s="188"/>
      <c r="D102" s="188"/>
      <c r="E102" s="106"/>
      <c r="F102" s="106"/>
      <c r="G102" s="106"/>
      <c r="H102" s="106"/>
      <c r="I102" s="106"/>
      <c r="J102" s="106"/>
      <c r="K102" s="106"/>
    </row>
    <row r="103" spans="1:11" x14ac:dyDescent="0.3">
      <c r="A103" s="193"/>
      <c r="B103" s="106"/>
      <c r="C103" s="188"/>
      <c r="D103" s="188"/>
      <c r="E103" s="106"/>
      <c r="F103" s="106"/>
      <c r="G103" s="106"/>
      <c r="H103" s="106"/>
      <c r="I103" s="106"/>
      <c r="J103" s="106"/>
      <c r="K103" s="106"/>
    </row>
  </sheetData>
  <sheetProtection insertRows="0" insertHyperlinks="0" sort="0"/>
  <mergeCells count="35">
    <mergeCell ref="F3:I3"/>
    <mergeCell ref="A95:K95"/>
    <mergeCell ref="A96:K96"/>
    <mergeCell ref="A97:K97"/>
    <mergeCell ref="A94:K94"/>
    <mergeCell ref="D15:D16"/>
    <mergeCell ref="D12:D13"/>
    <mergeCell ref="B31:K31"/>
    <mergeCell ref="B26:K26"/>
    <mergeCell ref="B65:K65"/>
    <mergeCell ref="B66:K66"/>
    <mergeCell ref="B78:K78"/>
    <mergeCell ref="B87:K87"/>
    <mergeCell ref="B91:K91"/>
    <mergeCell ref="L67:M67"/>
    <mergeCell ref="L79:M79"/>
    <mergeCell ref="L80:M80"/>
    <mergeCell ref="L81:M81"/>
    <mergeCell ref="B1:I1"/>
    <mergeCell ref="J1:K1"/>
    <mergeCell ref="A7:K7"/>
    <mergeCell ref="B20:K20"/>
    <mergeCell ref="B10:K10"/>
    <mergeCell ref="C12:C13"/>
    <mergeCell ref="B15:B16"/>
    <mergeCell ref="C15:C16"/>
    <mergeCell ref="B12:B13"/>
    <mergeCell ref="A12:A13"/>
    <mergeCell ref="A15:A16"/>
    <mergeCell ref="F5:I5"/>
    <mergeCell ref="L82:M82"/>
    <mergeCell ref="L83:M83"/>
    <mergeCell ref="L84:M84"/>
    <mergeCell ref="L85:M85"/>
    <mergeCell ref="L86:M86"/>
  </mergeCells>
  <dataValidations disablePrompts="1" count="1">
    <dataValidation type="list" allowBlank="1" showInputMessage="1" showErrorMessage="1" sqref="C93" xr:uid="{00000000-0002-0000-0200-000000000000}">
      <formula1>"GOOD, BAD, FAIR, SEE REMARKS, USED"</formula1>
    </dataValidation>
  </dataValidations>
  <pageMargins left="0.23622047244094491" right="0.15748031496062992" top="0.23622047244094491" bottom="0.39370078740157483" header="0.15748031496062992" footer="0.15748031496062992"/>
  <pageSetup paperSize="9" scale="41" fitToHeight="0" orientation="portrait" r:id="rId1"/>
  <headerFooter>
    <oddFooter>&amp;L&amp;"Arial,Regular"&amp;9Page &amp;P of &amp;N&amp;C&amp;G&amp;R&amp;"Arial,Regular"&amp;9&amp;F
&amp;A</oddFooter>
  </headerFooter>
  <colBreaks count="1" manualBreakCount="1">
    <brk id="11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 tint="-4.9989318521683403E-2"/>
    <pageSetUpPr fitToPage="1"/>
  </sheetPr>
  <dimension ref="A1:I57"/>
  <sheetViews>
    <sheetView topLeftCell="A9" zoomScale="92" zoomScaleNormal="92" zoomScaleSheetLayoutView="100" workbookViewId="0">
      <selection activeCell="B1" sqref="B1:M1"/>
    </sheetView>
  </sheetViews>
  <sheetFormatPr defaultColWidth="8.796875" defaultRowHeight="14.25" x14ac:dyDescent="0.3"/>
  <cols>
    <col min="1" max="1" width="16.5" style="6" customWidth="1"/>
    <col min="2" max="2" width="51.69921875" style="5" customWidth="1"/>
    <col min="3" max="3" width="8.796875" style="5"/>
    <col min="4" max="4" width="9.59765625" style="5" customWidth="1"/>
    <col min="5" max="5" width="26.3984375" style="5" customWidth="1"/>
    <col min="6" max="6" width="11" style="5" customWidth="1"/>
    <col min="7" max="16384" width="8.796875" style="5"/>
  </cols>
  <sheetData>
    <row r="1" spans="1:9" ht="105.75" customHeight="1" thickBot="1" x14ac:dyDescent="0.35">
      <c r="A1" s="263"/>
      <c r="B1" s="764" t="str">
        <f>'HC EWA Request'!B1</f>
        <v>SAFETY, HEALTH, ENVIRONMENT AND QUALITY MANAGEMENT SYSTEM
6.6.29 EWA FOR HOLD CLEANING
REPORTING FORMS MANUAL</v>
      </c>
      <c r="C1" s="764"/>
      <c r="D1" s="764"/>
      <c r="E1" s="764"/>
      <c r="F1" s="764"/>
      <c r="G1" s="764"/>
      <c r="H1" s="765" t="str">
        <f>'HC EWA Request'!N1</f>
        <v>Form : 6.06.29
Date : 12-Aug-2025
Rev : 10.4
App By : DPA</v>
      </c>
      <c r="I1" s="766"/>
    </row>
    <row r="2" spans="1:9" ht="15" thickBot="1" x14ac:dyDescent="0.35"/>
    <row r="3" spans="1:9" ht="15" x14ac:dyDescent="0.3">
      <c r="A3" s="274" t="s">
        <v>113</v>
      </c>
      <c r="B3" s="258">
        <f>'HC EWA Request'!C3</f>
        <v>0</v>
      </c>
      <c r="D3" s="259" t="s">
        <v>262</v>
      </c>
      <c r="E3" s="769" t="s">
        <v>263</v>
      </c>
      <c r="F3" s="770"/>
      <c r="G3" s="222" t="s">
        <v>264</v>
      </c>
      <c r="H3" s="773"/>
      <c r="I3" s="774"/>
    </row>
    <row r="4" spans="1:9" x14ac:dyDescent="0.3">
      <c r="D4" s="260" t="s">
        <v>265</v>
      </c>
      <c r="E4" s="767" t="s">
        <v>263</v>
      </c>
      <c r="F4" s="768"/>
      <c r="G4" s="126" t="s">
        <v>264</v>
      </c>
      <c r="H4" s="775"/>
      <c r="I4" s="776"/>
    </row>
    <row r="5" spans="1:9" ht="15" x14ac:dyDescent="0.3">
      <c r="A5" s="274" t="s">
        <v>115</v>
      </c>
      <c r="B5" s="258"/>
      <c r="C5" s="257"/>
      <c r="D5" s="260" t="s">
        <v>266</v>
      </c>
      <c r="E5" s="767" t="s">
        <v>267</v>
      </c>
      <c r="F5" s="768"/>
      <c r="G5" s="126" t="s">
        <v>264</v>
      </c>
      <c r="H5" s="775"/>
      <c r="I5" s="776"/>
    </row>
    <row r="6" spans="1:9" x14ac:dyDescent="0.3">
      <c r="D6" s="261" t="s">
        <v>268</v>
      </c>
      <c r="E6" s="767" t="s">
        <v>269</v>
      </c>
      <c r="F6" s="768"/>
      <c r="G6" s="126" t="s">
        <v>264</v>
      </c>
      <c r="H6" s="775"/>
      <c r="I6" s="776"/>
    </row>
    <row r="7" spans="1:9" x14ac:dyDescent="0.3">
      <c r="D7" s="260" t="s">
        <v>270</v>
      </c>
      <c r="E7" s="767" t="s">
        <v>271</v>
      </c>
      <c r="F7" s="768"/>
      <c r="G7" s="126" t="s">
        <v>264</v>
      </c>
      <c r="H7" s="775"/>
      <c r="I7" s="776"/>
    </row>
    <row r="8" spans="1:9" ht="15" thickBot="1" x14ac:dyDescent="0.35">
      <c r="D8" s="262" t="s">
        <v>272</v>
      </c>
      <c r="E8" s="771" t="s">
        <v>273</v>
      </c>
      <c r="F8" s="772"/>
      <c r="G8" s="119" t="s">
        <v>264</v>
      </c>
      <c r="H8" s="777"/>
      <c r="I8" s="778"/>
    </row>
    <row r="10" spans="1:9" ht="18.75" customHeight="1" x14ac:dyDescent="0.3">
      <c r="A10" s="672" t="s">
        <v>274</v>
      </c>
      <c r="B10" s="672"/>
      <c r="C10" s="672"/>
      <c r="D10" s="672"/>
      <c r="E10" s="672"/>
      <c r="F10" s="672"/>
      <c r="G10" s="672"/>
      <c r="H10" s="672"/>
      <c r="I10" s="672"/>
    </row>
    <row r="11" spans="1:9" ht="15" thickBot="1" x14ac:dyDescent="0.35"/>
    <row r="12" spans="1:9" ht="30.75" thickBot="1" x14ac:dyDescent="0.35">
      <c r="A12" s="762" t="s">
        <v>119</v>
      </c>
      <c r="B12" s="763"/>
      <c r="C12" s="266" t="s">
        <v>120</v>
      </c>
      <c r="D12" s="266" t="s">
        <v>275</v>
      </c>
      <c r="E12" s="267" t="s">
        <v>121</v>
      </c>
      <c r="F12" s="273" t="s">
        <v>122</v>
      </c>
      <c r="G12" s="266" t="s">
        <v>123</v>
      </c>
      <c r="H12" s="267" t="s">
        <v>276</v>
      </c>
      <c r="I12" s="268" t="s">
        <v>277</v>
      </c>
    </row>
    <row r="13" spans="1:9" ht="15" x14ac:dyDescent="0.3">
      <c r="A13" s="275" t="s">
        <v>278</v>
      </c>
      <c r="B13" s="269" t="s">
        <v>279</v>
      </c>
      <c r="C13" s="222">
        <v>604926</v>
      </c>
      <c r="D13" s="270"/>
      <c r="E13" s="410"/>
      <c r="F13" s="222" t="s">
        <v>280</v>
      </c>
      <c r="G13" s="222">
        <v>1</v>
      </c>
      <c r="H13" s="415"/>
      <c r="I13" s="271">
        <f>SUM(G13-H13)</f>
        <v>1</v>
      </c>
    </row>
    <row r="14" spans="1:9" ht="15" x14ac:dyDescent="0.3">
      <c r="A14" s="15"/>
      <c r="B14" s="13" t="s">
        <v>281</v>
      </c>
      <c r="C14" s="126">
        <v>607835</v>
      </c>
      <c r="D14" s="186"/>
      <c r="E14" s="411"/>
      <c r="F14" s="126" t="s">
        <v>280</v>
      </c>
      <c r="G14" s="126">
        <v>1</v>
      </c>
      <c r="H14" s="416"/>
      <c r="I14" s="265">
        <f>SUM(G14-H14)</f>
        <v>1</v>
      </c>
    </row>
    <row r="15" spans="1:9" ht="15" x14ac:dyDescent="0.3">
      <c r="A15" s="15"/>
      <c r="B15" s="13" t="s">
        <v>282</v>
      </c>
      <c r="C15" s="126">
        <v>729463</v>
      </c>
      <c r="D15" s="186"/>
      <c r="E15" s="411"/>
      <c r="F15" s="126" t="s">
        <v>283</v>
      </c>
      <c r="G15" s="126">
        <v>1</v>
      </c>
      <c r="H15" s="416"/>
      <c r="I15" s="265">
        <f t="shared" ref="I15:I30" si="0">SUM(G15-H15)</f>
        <v>1</v>
      </c>
    </row>
    <row r="16" spans="1:9" ht="15" x14ac:dyDescent="0.3">
      <c r="A16" s="15"/>
      <c r="B16" s="13" t="s">
        <v>284</v>
      </c>
      <c r="C16" s="126">
        <v>191890</v>
      </c>
      <c r="D16" s="186"/>
      <c r="E16" s="411"/>
      <c r="F16" s="126" t="s">
        <v>280</v>
      </c>
      <c r="G16" s="126">
        <v>1</v>
      </c>
      <c r="H16" s="416"/>
      <c r="I16" s="265">
        <f t="shared" si="0"/>
        <v>1</v>
      </c>
    </row>
    <row r="17" spans="1:9" ht="15" x14ac:dyDescent="0.3">
      <c r="A17" s="15"/>
      <c r="B17" s="13" t="s">
        <v>285</v>
      </c>
      <c r="C17" s="126">
        <v>191692</v>
      </c>
      <c r="D17" s="186"/>
      <c r="E17" s="411"/>
      <c r="F17" s="126" t="s">
        <v>280</v>
      </c>
      <c r="G17" s="126">
        <v>1</v>
      </c>
      <c r="H17" s="416"/>
      <c r="I17" s="265">
        <f t="shared" si="0"/>
        <v>1</v>
      </c>
    </row>
    <row r="18" spans="1:9" ht="15" x14ac:dyDescent="0.3">
      <c r="A18" s="15"/>
      <c r="B18" s="13" t="s">
        <v>286</v>
      </c>
      <c r="C18" s="126">
        <v>607817</v>
      </c>
      <c r="D18" s="186"/>
      <c r="E18" s="411"/>
      <c r="F18" s="126" t="s">
        <v>280</v>
      </c>
      <c r="G18" s="126">
        <v>1</v>
      </c>
      <c r="H18" s="416"/>
      <c r="I18" s="265">
        <f t="shared" si="0"/>
        <v>1</v>
      </c>
    </row>
    <row r="19" spans="1:9" ht="15" x14ac:dyDescent="0.3">
      <c r="A19" s="15"/>
      <c r="B19" s="13" t="s">
        <v>287</v>
      </c>
      <c r="C19" s="126">
        <v>589572</v>
      </c>
      <c r="D19" s="186"/>
      <c r="E19" s="411"/>
      <c r="F19" s="126" t="s">
        <v>288</v>
      </c>
      <c r="G19" s="126">
        <v>40</v>
      </c>
      <c r="H19" s="416"/>
      <c r="I19" s="265">
        <f t="shared" si="0"/>
        <v>40</v>
      </c>
    </row>
    <row r="20" spans="1:9" ht="15" x14ac:dyDescent="0.3">
      <c r="A20" s="15"/>
      <c r="B20" s="13" t="s">
        <v>289</v>
      </c>
      <c r="C20" s="126">
        <v>671719</v>
      </c>
      <c r="D20" s="186"/>
      <c r="E20" s="411"/>
      <c r="F20" s="126" t="s">
        <v>280</v>
      </c>
      <c r="G20" s="126">
        <v>1</v>
      </c>
      <c r="H20" s="416"/>
      <c r="I20" s="265">
        <f t="shared" si="0"/>
        <v>1</v>
      </c>
    </row>
    <row r="21" spans="1:9" ht="15.75" thickBot="1" x14ac:dyDescent="0.35">
      <c r="A21" s="16"/>
      <c r="B21" s="17" t="s">
        <v>290</v>
      </c>
      <c r="C21" s="119">
        <v>729444</v>
      </c>
      <c r="D21" s="234"/>
      <c r="E21" s="412"/>
      <c r="F21" s="119" t="s">
        <v>280</v>
      </c>
      <c r="G21" s="119">
        <v>10</v>
      </c>
      <c r="H21" s="420"/>
      <c r="I21" s="272">
        <f t="shared" si="0"/>
        <v>10</v>
      </c>
    </row>
    <row r="22" spans="1:9" ht="15" x14ac:dyDescent="0.3">
      <c r="A22" s="275" t="s">
        <v>291</v>
      </c>
      <c r="B22" s="269" t="s">
        <v>279</v>
      </c>
      <c r="C22" s="222">
        <v>604926</v>
      </c>
      <c r="D22" s="415"/>
      <c r="E22" s="410"/>
      <c r="F22" s="222" t="s">
        <v>280</v>
      </c>
      <c r="G22" s="222">
        <v>1</v>
      </c>
      <c r="H22" s="415"/>
      <c r="I22" s="271">
        <f t="shared" si="0"/>
        <v>1</v>
      </c>
    </row>
    <row r="23" spans="1:9" ht="15" x14ac:dyDescent="0.3">
      <c r="A23" s="15"/>
      <c r="B23" s="13" t="s">
        <v>281</v>
      </c>
      <c r="C23" s="126">
        <v>607835</v>
      </c>
      <c r="D23" s="416"/>
      <c r="E23" s="411"/>
      <c r="F23" s="126" t="s">
        <v>280</v>
      </c>
      <c r="G23" s="126">
        <v>1</v>
      </c>
      <c r="H23" s="416"/>
      <c r="I23" s="265">
        <f t="shared" si="0"/>
        <v>1</v>
      </c>
    </row>
    <row r="24" spans="1:9" ht="15" x14ac:dyDescent="0.3">
      <c r="A24" s="15"/>
      <c r="B24" s="13" t="s">
        <v>282</v>
      </c>
      <c r="C24" s="126">
        <v>729463</v>
      </c>
      <c r="D24" s="416"/>
      <c r="E24" s="411"/>
      <c r="F24" s="126" t="s">
        <v>283</v>
      </c>
      <c r="G24" s="126">
        <v>1</v>
      </c>
      <c r="H24" s="416"/>
      <c r="I24" s="265">
        <f t="shared" si="0"/>
        <v>1</v>
      </c>
    </row>
    <row r="25" spans="1:9" ht="15" x14ac:dyDescent="0.3">
      <c r="A25" s="15"/>
      <c r="B25" s="13" t="s">
        <v>284</v>
      </c>
      <c r="C25" s="126">
        <v>191890</v>
      </c>
      <c r="D25" s="416"/>
      <c r="E25" s="411"/>
      <c r="F25" s="126" t="s">
        <v>280</v>
      </c>
      <c r="G25" s="126">
        <v>1</v>
      </c>
      <c r="H25" s="416"/>
      <c r="I25" s="265">
        <f t="shared" si="0"/>
        <v>1</v>
      </c>
    </row>
    <row r="26" spans="1:9" ht="15" x14ac:dyDescent="0.3">
      <c r="A26" s="15"/>
      <c r="B26" s="13" t="s">
        <v>285</v>
      </c>
      <c r="C26" s="126">
        <v>191692</v>
      </c>
      <c r="D26" s="416"/>
      <c r="E26" s="411"/>
      <c r="F26" s="126" t="s">
        <v>280</v>
      </c>
      <c r="G26" s="126">
        <v>1</v>
      </c>
      <c r="H26" s="416"/>
      <c r="I26" s="265">
        <f t="shared" si="0"/>
        <v>1</v>
      </c>
    </row>
    <row r="27" spans="1:9" ht="15" x14ac:dyDescent="0.3">
      <c r="A27" s="15"/>
      <c r="B27" s="13" t="s">
        <v>286</v>
      </c>
      <c r="C27" s="126">
        <v>607817</v>
      </c>
      <c r="D27" s="416"/>
      <c r="E27" s="411"/>
      <c r="F27" s="126" t="s">
        <v>280</v>
      </c>
      <c r="G27" s="126">
        <v>1</v>
      </c>
      <c r="H27" s="416"/>
      <c r="I27" s="265">
        <f t="shared" si="0"/>
        <v>1</v>
      </c>
    </row>
    <row r="28" spans="1:9" ht="15" x14ac:dyDescent="0.3">
      <c r="A28" s="15"/>
      <c r="B28" s="13" t="s">
        <v>287</v>
      </c>
      <c r="C28" s="126">
        <v>589572</v>
      </c>
      <c r="D28" s="416"/>
      <c r="E28" s="411"/>
      <c r="F28" s="126" t="s">
        <v>288</v>
      </c>
      <c r="G28" s="126">
        <v>40</v>
      </c>
      <c r="H28" s="416"/>
      <c r="I28" s="265">
        <f t="shared" si="0"/>
        <v>40</v>
      </c>
    </row>
    <row r="29" spans="1:9" ht="15" x14ac:dyDescent="0.3">
      <c r="A29" s="15"/>
      <c r="B29" s="13" t="s">
        <v>289</v>
      </c>
      <c r="C29" s="126">
        <v>671719</v>
      </c>
      <c r="D29" s="416"/>
      <c r="E29" s="411"/>
      <c r="F29" s="126" t="s">
        <v>280</v>
      </c>
      <c r="G29" s="126">
        <v>1</v>
      </c>
      <c r="H29" s="416"/>
      <c r="I29" s="265">
        <f t="shared" si="0"/>
        <v>1</v>
      </c>
    </row>
    <row r="30" spans="1:9" ht="15.75" thickBot="1" x14ac:dyDescent="0.35">
      <c r="A30" s="16"/>
      <c r="B30" s="17" t="s">
        <v>290</v>
      </c>
      <c r="C30" s="119">
        <v>729444</v>
      </c>
      <c r="D30" s="420"/>
      <c r="E30" s="412"/>
      <c r="F30" s="119" t="s">
        <v>280</v>
      </c>
      <c r="G30" s="119">
        <v>10</v>
      </c>
      <c r="H30" s="420"/>
      <c r="I30" s="272">
        <f t="shared" si="0"/>
        <v>10</v>
      </c>
    </row>
    <row r="31" spans="1:9" ht="15" x14ac:dyDescent="0.3">
      <c r="A31" s="275" t="s">
        <v>292</v>
      </c>
      <c r="B31" s="269" t="s">
        <v>279</v>
      </c>
      <c r="C31" s="222">
        <v>604926</v>
      </c>
      <c r="D31" s="415"/>
      <c r="E31" s="410"/>
      <c r="F31" s="222" t="s">
        <v>280</v>
      </c>
      <c r="G31" s="222">
        <v>1</v>
      </c>
      <c r="H31" s="415"/>
      <c r="I31" s="271">
        <f t="shared" ref="I31:I39" si="1">SUM(G31-H31)</f>
        <v>1</v>
      </c>
    </row>
    <row r="32" spans="1:9" ht="15" x14ac:dyDescent="0.3">
      <c r="A32" s="15"/>
      <c r="B32" s="13" t="s">
        <v>281</v>
      </c>
      <c r="C32" s="126">
        <v>607835</v>
      </c>
      <c r="D32" s="416"/>
      <c r="E32" s="411"/>
      <c r="F32" s="126" t="s">
        <v>280</v>
      </c>
      <c r="G32" s="126">
        <v>1</v>
      </c>
      <c r="H32" s="416"/>
      <c r="I32" s="265">
        <f t="shared" si="1"/>
        <v>1</v>
      </c>
    </row>
    <row r="33" spans="1:9" ht="15" x14ac:dyDescent="0.3">
      <c r="A33" s="15"/>
      <c r="B33" s="13" t="s">
        <v>282</v>
      </c>
      <c r="C33" s="126">
        <v>729463</v>
      </c>
      <c r="D33" s="416"/>
      <c r="E33" s="411"/>
      <c r="F33" s="126" t="s">
        <v>283</v>
      </c>
      <c r="G33" s="126">
        <v>1</v>
      </c>
      <c r="H33" s="416"/>
      <c r="I33" s="265">
        <f t="shared" si="1"/>
        <v>1</v>
      </c>
    </row>
    <row r="34" spans="1:9" ht="15" x14ac:dyDescent="0.3">
      <c r="A34" s="15"/>
      <c r="B34" s="13" t="s">
        <v>284</v>
      </c>
      <c r="C34" s="126">
        <v>191890</v>
      </c>
      <c r="D34" s="416"/>
      <c r="E34" s="411"/>
      <c r="F34" s="126" t="s">
        <v>280</v>
      </c>
      <c r="G34" s="126">
        <v>1</v>
      </c>
      <c r="H34" s="416"/>
      <c r="I34" s="265">
        <f t="shared" si="1"/>
        <v>1</v>
      </c>
    </row>
    <row r="35" spans="1:9" ht="15" x14ac:dyDescent="0.3">
      <c r="A35" s="15"/>
      <c r="B35" s="13" t="s">
        <v>285</v>
      </c>
      <c r="C35" s="126">
        <v>191692</v>
      </c>
      <c r="D35" s="416"/>
      <c r="E35" s="411"/>
      <c r="F35" s="126" t="s">
        <v>280</v>
      </c>
      <c r="G35" s="126">
        <v>1</v>
      </c>
      <c r="H35" s="416"/>
      <c r="I35" s="265">
        <f t="shared" si="1"/>
        <v>1</v>
      </c>
    </row>
    <row r="36" spans="1:9" ht="15" x14ac:dyDescent="0.3">
      <c r="A36" s="15"/>
      <c r="B36" s="13" t="s">
        <v>286</v>
      </c>
      <c r="C36" s="126">
        <v>607817</v>
      </c>
      <c r="D36" s="416"/>
      <c r="E36" s="411"/>
      <c r="F36" s="126" t="s">
        <v>280</v>
      </c>
      <c r="G36" s="126">
        <v>1</v>
      </c>
      <c r="H36" s="416"/>
      <c r="I36" s="265">
        <f t="shared" si="1"/>
        <v>1</v>
      </c>
    </row>
    <row r="37" spans="1:9" ht="15" x14ac:dyDescent="0.3">
      <c r="A37" s="15"/>
      <c r="B37" s="13" t="s">
        <v>287</v>
      </c>
      <c r="C37" s="126">
        <v>589572</v>
      </c>
      <c r="D37" s="416"/>
      <c r="E37" s="411"/>
      <c r="F37" s="126" t="s">
        <v>288</v>
      </c>
      <c r="G37" s="126">
        <v>40</v>
      </c>
      <c r="H37" s="416"/>
      <c r="I37" s="265">
        <f t="shared" si="1"/>
        <v>40</v>
      </c>
    </row>
    <row r="38" spans="1:9" ht="15" x14ac:dyDescent="0.3">
      <c r="A38" s="15"/>
      <c r="B38" s="13" t="s">
        <v>289</v>
      </c>
      <c r="C38" s="126">
        <v>671719</v>
      </c>
      <c r="D38" s="416"/>
      <c r="E38" s="411"/>
      <c r="F38" s="126" t="s">
        <v>280</v>
      </c>
      <c r="G38" s="126">
        <v>1</v>
      </c>
      <c r="H38" s="416"/>
      <c r="I38" s="265">
        <f t="shared" si="1"/>
        <v>1</v>
      </c>
    </row>
    <row r="39" spans="1:9" ht="15.75" thickBot="1" x14ac:dyDescent="0.35">
      <c r="A39" s="16"/>
      <c r="B39" s="17" t="s">
        <v>290</v>
      </c>
      <c r="C39" s="119">
        <v>729444</v>
      </c>
      <c r="D39" s="420"/>
      <c r="E39" s="412"/>
      <c r="F39" s="119" t="s">
        <v>280</v>
      </c>
      <c r="G39" s="119">
        <v>10</v>
      </c>
      <c r="H39" s="420"/>
      <c r="I39" s="272">
        <f t="shared" si="1"/>
        <v>10</v>
      </c>
    </row>
    <row r="40" spans="1:9" ht="15" x14ac:dyDescent="0.3">
      <c r="A40" s="275" t="s">
        <v>293</v>
      </c>
      <c r="B40" s="269" t="s">
        <v>294</v>
      </c>
      <c r="C40" s="415"/>
      <c r="D40" s="415"/>
      <c r="E40" s="410"/>
      <c r="F40" s="222" t="s">
        <v>280</v>
      </c>
      <c r="G40" s="222">
        <v>1</v>
      </c>
      <c r="H40" s="415"/>
      <c r="I40" s="271">
        <f t="shared" ref="I40:I48" si="2">SUM(G40-H40)</f>
        <v>1</v>
      </c>
    </row>
    <row r="41" spans="1:9" ht="15" x14ac:dyDescent="0.3">
      <c r="A41" s="15"/>
      <c r="B41" s="13" t="s">
        <v>281</v>
      </c>
      <c r="C41" s="416"/>
      <c r="D41" s="416"/>
      <c r="E41" s="411"/>
      <c r="F41" s="126" t="s">
        <v>280</v>
      </c>
      <c r="G41" s="126">
        <v>1</v>
      </c>
      <c r="H41" s="416"/>
      <c r="I41" s="265">
        <f t="shared" si="2"/>
        <v>1</v>
      </c>
    </row>
    <row r="42" spans="1:9" ht="15" x14ac:dyDescent="0.3">
      <c r="A42" s="15"/>
      <c r="B42" s="13" t="s">
        <v>282</v>
      </c>
      <c r="C42" s="416"/>
      <c r="D42" s="416"/>
      <c r="E42" s="411"/>
      <c r="F42" s="126" t="s">
        <v>283</v>
      </c>
      <c r="G42" s="126">
        <v>1</v>
      </c>
      <c r="H42" s="416"/>
      <c r="I42" s="265">
        <f t="shared" si="2"/>
        <v>1</v>
      </c>
    </row>
    <row r="43" spans="1:9" ht="15" x14ac:dyDescent="0.3">
      <c r="A43" s="15"/>
      <c r="B43" s="13" t="s">
        <v>284</v>
      </c>
      <c r="C43" s="416"/>
      <c r="D43" s="416"/>
      <c r="E43" s="411"/>
      <c r="F43" s="126" t="s">
        <v>280</v>
      </c>
      <c r="G43" s="126">
        <v>1</v>
      </c>
      <c r="H43" s="416"/>
      <c r="I43" s="265">
        <f t="shared" si="2"/>
        <v>1</v>
      </c>
    </row>
    <row r="44" spans="1:9" ht="15" x14ac:dyDescent="0.3">
      <c r="A44" s="15"/>
      <c r="B44" s="13" t="s">
        <v>285</v>
      </c>
      <c r="C44" s="416"/>
      <c r="D44" s="416"/>
      <c r="E44" s="411"/>
      <c r="F44" s="126" t="s">
        <v>280</v>
      </c>
      <c r="G44" s="126">
        <v>1</v>
      </c>
      <c r="H44" s="416"/>
      <c r="I44" s="265">
        <f t="shared" si="2"/>
        <v>1</v>
      </c>
    </row>
    <row r="45" spans="1:9" ht="15" x14ac:dyDescent="0.3">
      <c r="A45" s="15"/>
      <c r="B45" s="13" t="s">
        <v>286</v>
      </c>
      <c r="C45" s="416"/>
      <c r="D45" s="416"/>
      <c r="E45" s="411"/>
      <c r="F45" s="126" t="s">
        <v>280</v>
      </c>
      <c r="G45" s="126">
        <v>1</v>
      </c>
      <c r="H45" s="416"/>
      <c r="I45" s="265">
        <f t="shared" si="2"/>
        <v>1</v>
      </c>
    </row>
    <row r="46" spans="1:9" ht="15" x14ac:dyDescent="0.3">
      <c r="A46" s="15"/>
      <c r="B46" s="13" t="s">
        <v>287</v>
      </c>
      <c r="C46" s="416"/>
      <c r="D46" s="416"/>
      <c r="E46" s="411"/>
      <c r="F46" s="126" t="s">
        <v>288</v>
      </c>
      <c r="G46" s="126">
        <v>40</v>
      </c>
      <c r="H46" s="416"/>
      <c r="I46" s="265">
        <f t="shared" si="2"/>
        <v>40</v>
      </c>
    </row>
    <row r="47" spans="1:9" ht="15" x14ac:dyDescent="0.3">
      <c r="A47" s="15"/>
      <c r="B47" s="13" t="s">
        <v>289</v>
      </c>
      <c r="C47" s="416"/>
      <c r="D47" s="416"/>
      <c r="E47" s="411"/>
      <c r="F47" s="126" t="s">
        <v>280</v>
      </c>
      <c r="G47" s="126">
        <v>1</v>
      </c>
      <c r="H47" s="416"/>
      <c r="I47" s="265">
        <f t="shared" si="2"/>
        <v>1</v>
      </c>
    </row>
    <row r="48" spans="1:9" ht="15.75" thickBot="1" x14ac:dyDescent="0.35">
      <c r="A48" s="16"/>
      <c r="B48" s="17" t="s">
        <v>290</v>
      </c>
      <c r="C48" s="420"/>
      <c r="D48" s="420"/>
      <c r="E48" s="412"/>
      <c r="F48" s="119" t="s">
        <v>280</v>
      </c>
      <c r="G48" s="119">
        <v>10</v>
      </c>
      <c r="H48" s="420"/>
      <c r="I48" s="272">
        <f t="shared" si="2"/>
        <v>10</v>
      </c>
    </row>
    <row r="49" spans="1:9" ht="15" x14ac:dyDescent="0.3">
      <c r="A49" s="275" t="s">
        <v>295</v>
      </c>
      <c r="B49" s="269" t="s">
        <v>296</v>
      </c>
      <c r="C49" s="415"/>
      <c r="D49" s="415"/>
      <c r="E49" s="410"/>
      <c r="F49" s="222"/>
      <c r="G49" s="222"/>
      <c r="H49" s="415"/>
      <c r="I49" s="271"/>
    </row>
    <row r="50" spans="1:9" ht="15" x14ac:dyDescent="0.3">
      <c r="A50" s="15"/>
      <c r="B50" s="13" t="s">
        <v>297</v>
      </c>
      <c r="C50" s="416"/>
      <c r="D50" s="416"/>
      <c r="E50" s="411"/>
      <c r="F50" s="126" t="s">
        <v>280</v>
      </c>
      <c r="G50" s="126">
        <v>1</v>
      </c>
      <c r="H50" s="416"/>
      <c r="I50" s="265">
        <f>SUM(G50-H50)</f>
        <v>1</v>
      </c>
    </row>
    <row r="51" spans="1:9" ht="15.75" thickBot="1" x14ac:dyDescent="0.35">
      <c r="A51" s="16"/>
      <c r="B51" s="17" t="s">
        <v>298</v>
      </c>
      <c r="C51" s="420"/>
      <c r="D51" s="420"/>
      <c r="E51" s="412"/>
      <c r="F51" s="119"/>
      <c r="G51" s="119"/>
      <c r="H51" s="420"/>
      <c r="I51" s="272"/>
    </row>
    <row r="52" spans="1:9" ht="15.75" thickBot="1" x14ac:dyDescent="0.35">
      <c r="A52" s="524" t="s">
        <v>299</v>
      </c>
      <c r="B52" s="525" t="s">
        <v>300</v>
      </c>
      <c r="C52" s="526"/>
      <c r="D52" s="526"/>
      <c r="E52" s="527"/>
      <c r="F52" s="528" t="s">
        <v>280</v>
      </c>
      <c r="G52" s="528">
        <v>1</v>
      </c>
      <c r="H52" s="526"/>
      <c r="I52" s="529">
        <f>SUM(G52-H52)</f>
        <v>1</v>
      </c>
    </row>
    <row r="53" spans="1:9" ht="15" x14ac:dyDescent="0.3">
      <c r="A53" s="181" t="s">
        <v>301</v>
      </c>
      <c r="B53" s="530" t="s">
        <v>302</v>
      </c>
      <c r="C53" s="415"/>
      <c r="D53" s="415"/>
      <c r="E53" s="410"/>
      <c r="F53" s="222" t="s">
        <v>280</v>
      </c>
      <c r="G53" s="222"/>
      <c r="H53" s="415"/>
      <c r="I53" s="271"/>
    </row>
    <row r="54" spans="1:9" x14ac:dyDescent="0.3">
      <c r="A54" s="531"/>
      <c r="B54" s="147"/>
      <c r="C54" s="147"/>
      <c r="D54" s="147"/>
      <c r="E54" s="147"/>
      <c r="F54" s="147"/>
      <c r="G54" s="147"/>
      <c r="H54" s="147"/>
      <c r="I54" s="532"/>
    </row>
    <row r="55" spans="1:9" x14ac:dyDescent="0.3">
      <c r="A55" s="531"/>
      <c r="B55" s="147"/>
      <c r="C55" s="147"/>
      <c r="D55" s="147"/>
      <c r="E55" s="147"/>
      <c r="F55" s="147"/>
      <c r="G55" s="147"/>
      <c r="H55" s="147"/>
      <c r="I55" s="532"/>
    </row>
    <row r="56" spans="1:9" x14ac:dyDescent="0.3">
      <c r="A56" s="531"/>
      <c r="B56" s="147"/>
      <c r="C56" s="147"/>
      <c r="D56" s="147"/>
      <c r="E56" s="147"/>
      <c r="F56" s="147"/>
      <c r="G56" s="147"/>
      <c r="H56" s="147"/>
      <c r="I56" s="532"/>
    </row>
    <row r="57" spans="1:9" ht="15" thickBot="1" x14ac:dyDescent="0.35">
      <c r="A57" s="201"/>
      <c r="B57" s="233"/>
      <c r="C57" s="233"/>
      <c r="D57" s="233"/>
      <c r="E57" s="233"/>
      <c r="F57" s="233"/>
      <c r="G57" s="233"/>
      <c r="H57" s="233"/>
      <c r="I57" s="533"/>
    </row>
  </sheetData>
  <sheetProtection formatRows="0"/>
  <mergeCells count="16">
    <mergeCell ref="A10:I10"/>
    <mergeCell ref="A12:B12"/>
    <mergeCell ref="B1:G1"/>
    <mergeCell ref="H1:I1"/>
    <mergeCell ref="E5:F5"/>
    <mergeCell ref="E6:F6"/>
    <mergeCell ref="E7:F7"/>
    <mergeCell ref="E3:F3"/>
    <mergeCell ref="E4:F4"/>
    <mergeCell ref="E8:F8"/>
    <mergeCell ref="H3:I3"/>
    <mergeCell ref="H4:I4"/>
    <mergeCell ref="H5:I5"/>
    <mergeCell ref="H6:I6"/>
    <mergeCell ref="H7:I7"/>
    <mergeCell ref="H8:I8"/>
  </mergeCells>
  <dataValidations count="1">
    <dataValidation type="list" allowBlank="1" showInputMessage="1" showErrorMessage="1" sqref="D13:D53" xr:uid="{00000000-0002-0000-0700-000000000000}">
      <formula1>"GOOD, BAD, FAIR, SEE REMARKS, USED"</formula1>
    </dataValidation>
  </dataValidations>
  <pageMargins left="0.23622047244094491" right="0.15748031496062992" top="0.23622047244094491" bottom="0.39370078740157483" header="0.15748031496062992" footer="0.15748031496062992"/>
  <pageSetup paperSize="9" scale="54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9DE4-D3BB-4068-9FF5-954336B02CF8}">
  <sheetPr codeName="Sheet4">
    <tabColor theme="0" tint="-4.9989318521683403E-2"/>
    <pageSetUpPr fitToPage="1"/>
  </sheetPr>
  <dimension ref="A1:R50"/>
  <sheetViews>
    <sheetView zoomScale="90" zoomScaleNormal="90" zoomScaleSheetLayoutView="100" workbookViewId="0">
      <selection activeCell="I12" sqref="I12"/>
    </sheetView>
  </sheetViews>
  <sheetFormatPr defaultColWidth="6.796875" defaultRowHeight="12.75" x14ac:dyDescent="0.3"/>
  <cols>
    <col min="1" max="1" width="15.796875" style="287" customWidth="1"/>
    <col min="2" max="2" width="26.5" style="287" customWidth="1"/>
    <col min="3" max="3" width="10.3984375" style="287" customWidth="1"/>
    <col min="4" max="4" width="9.69921875" style="287" customWidth="1"/>
    <col min="5" max="6" width="9.5" style="287" customWidth="1"/>
    <col min="7" max="7" width="10.69921875" style="287" customWidth="1"/>
    <col min="8" max="8" width="8.8984375" style="287" customWidth="1"/>
    <col min="9" max="9" width="6.5" style="287" customWidth="1"/>
    <col min="10" max="10" width="10.19921875" style="291" customWidth="1"/>
    <col min="11" max="16384" width="6.796875" style="287"/>
  </cols>
  <sheetData>
    <row r="1" spans="1:18" s="277" customFormat="1" ht="85.5" customHeight="1" thickBot="1" x14ac:dyDescent="0.35">
      <c r="A1" s="286"/>
      <c r="B1" s="627" t="str">
        <f>'HC EWA Request'!B1</f>
        <v>SAFETY, HEALTH, ENVIRONMENT AND QUALITY MANAGEMENT SYSTEM
6.6.29 EWA FOR HOLD CLEANING
REPORTING FORMS MANUAL</v>
      </c>
      <c r="C1" s="627"/>
      <c r="D1" s="627"/>
      <c r="E1" s="627"/>
      <c r="F1" s="627"/>
      <c r="G1" s="627"/>
      <c r="H1" s="627"/>
      <c r="I1" s="779" t="str">
        <f>'HC EWA Request'!N1</f>
        <v>Form : 6.06.29
Date : 12-Aug-2025
Rev : 10.4
App By : DPA</v>
      </c>
      <c r="J1" s="780"/>
    </row>
    <row r="2" spans="1:18" s="277" customFormat="1" ht="15.75" x14ac:dyDescent="0.3">
      <c r="A2" s="287"/>
      <c r="B2" s="287"/>
      <c r="C2" s="287"/>
      <c r="D2" s="287"/>
      <c r="E2" s="287"/>
      <c r="F2" s="287"/>
      <c r="G2" s="287"/>
      <c r="H2" s="287"/>
      <c r="I2" s="287"/>
      <c r="J2" s="291"/>
    </row>
    <row r="3" spans="1:18" s="295" customFormat="1" ht="15" x14ac:dyDescent="0.3">
      <c r="A3" s="295" t="s">
        <v>116</v>
      </c>
      <c r="B3" s="447"/>
      <c r="C3" s="296"/>
      <c r="D3" s="296"/>
      <c r="E3" s="296"/>
      <c r="F3" s="296"/>
      <c r="G3" s="296"/>
      <c r="H3" s="296"/>
      <c r="I3" s="296"/>
      <c r="J3" s="310"/>
    </row>
    <row r="4" spans="1:18" s="295" customFormat="1" ht="15" x14ac:dyDescent="0.3">
      <c r="A4" s="296"/>
      <c r="B4" s="296"/>
      <c r="C4" s="296"/>
      <c r="D4" s="296"/>
      <c r="E4" s="296"/>
      <c r="F4" s="296"/>
      <c r="G4" s="296"/>
      <c r="H4" s="296"/>
      <c r="I4" s="296"/>
      <c r="J4" s="310"/>
    </row>
    <row r="5" spans="1:18" s="295" customFormat="1" ht="20.45" customHeight="1" x14ac:dyDescent="0.3">
      <c r="A5" s="295" t="s">
        <v>113</v>
      </c>
      <c r="B5" s="391">
        <f>'HC EWA Request'!C3</f>
        <v>0</v>
      </c>
      <c r="C5" s="296"/>
      <c r="D5" s="296"/>
      <c r="E5" s="296"/>
      <c r="F5" s="296"/>
      <c r="G5" s="297" t="s">
        <v>115</v>
      </c>
      <c r="H5" s="781"/>
      <c r="I5" s="781"/>
      <c r="J5" s="781"/>
    </row>
    <row r="6" spans="1:18" s="295" customFormat="1" ht="20.45" customHeight="1" x14ac:dyDescent="0.3">
      <c r="A6" s="296"/>
      <c r="B6" s="311"/>
      <c r="C6" s="296"/>
      <c r="D6" s="296"/>
      <c r="E6" s="296"/>
      <c r="F6" s="296"/>
      <c r="G6" s="312"/>
      <c r="H6" s="311"/>
      <c r="I6" s="311"/>
      <c r="J6" s="310"/>
    </row>
    <row r="7" spans="1:18" s="295" customFormat="1" ht="30.75" customHeight="1" x14ac:dyDescent="0.3">
      <c r="A7" s="782" t="s">
        <v>303</v>
      </c>
      <c r="B7" s="783"/>
      <c r="C7" s="783"/>
      <c r="D7" s="783"/>
      <c r="E7" s="783"/>
      <c r="F7" s="783"/>
      <c r="G7" s="783"/>
      <c r="H7" s="783"/>
      <c r="I7" s="783"/>
      <c r="J7" s="783"/>
    </row>
    <row r="8" spans="1:18" ht="16.5" thickBot="1" x14ac:dyDescent="0.35">
      <c r="K8" s="277"/>
      <c r="L8" s="277"/>
      <c r="M8" s="277"/>
      <c r="N8" s="277"/>
      <c r="O8" s="277"/>
      <c r="P8" s="277"/>
      <c r="Q8" s="277"/>
      <c r="R8" s="277"/>
    </row>
    <row r="9" spans="1:18" ht="26.25" thickBot="1" x14ac:dyDescent="0.35">
      <c r="A9" s="787" t="s">
        <v>119</v>
      </c>
      <c r="B9" s="788"/>
      <c r="C9" s="280" t="s">
        <v>120</v>
      </c>
      <c r="D9" s="280" t="s">
        <v>275</v>
      </c>
      <c r="E9" s="393" t="s">
        <v>121</v>
      </c>
      <c r="F9" s="393"/>
      <c r="G9" s="281" t="s">
        <v>122</v>
      </c>
      <c r="H9" s="280" t="s">
        <v>123</v>
      </c>
      <c r="I9" s="282" t="s">
        <v>276</v>
      </c>
      <c r="J9" s="283" t="s">
        <v>277</v>
      </c>
      <c r="K9" s="277"/>
      <c r="L9" s="277"/>
      <c r="M9" s="277"/>
      <c r="N9" s="277"/>
      <c r="O9" s="277"/>
      <c r="P9" s="277"/>
      <c r="Q9" s="277"/>
      <c r="R9" s="277"/>
    </row>
    <row r="10" spans="1:18" ht="13.5" customHeight="1" x14ac:dyDescent="0.3">
      <c r="A10" s="789" t="s">
        <v>304</v>
      </c>
      <c r="B10" s="790"/>
      <c r="C10" s="302">
        <v>85100602</v>
      </c>
      <c r="D10" s="414"/>
      <c r="E10" s="791"/>
      <c r="F10" s="791"/>
      <c r="G10" s="303" t="s">
        <v>305</v>
      </c>
      <c r="H10" s="302">
        <v>1</v>
      </c>
      <c r="I10" s="304"/>
      <c r="J10" s="305">
        <f t="shared" ref="J10:J49" si="0">SUM(H10-I10)</f>
        <v>1</v>
      </c>
      <c r="K10" s="277"/>
      <c r="L10" s="277"/>
      <c r="M10" s="277"/>
      <c r="N10" s="277"/>
      <c r="O10" s="277"/>
      <c r="P10" s="277"/>
      <c r="Q10" s="277"/>
      <c r="R10" s="277"/>
    </row>
    <row r="11" spans="1:18" ht="13.5" customHeight="1" x14ac:dyDescent="0.3">
      <c r="A11" s="785" t="s">
        <v>306</v>
      </c>
      <c r="B11" s="786"/>
      <c r="C11" s="278">
        <v>91400009</v>
      </c>
      <c r="D11" s="413"/>
      <c r="E11" s="784"/>
      <c r="F11" s="784"/>
      <c r="G11" s="288" t="s">
        <v>307</v>
      </c>
      <c r="H11" s="278">
        <v>1</v>
      </c>
      <c r="I11" s="279"/>
      <c r="J11" s="284">
        <f t="shared" si="0"/>
        <v>1</v>
      </c>
      <c r="K11" s="277"/>
      <c r="L11" s="277"/>
      <c r="M11" s="277"/>
      <c r="N11" s="277"/>
      <c r="O11" s="277"/>
      <c r="P11" s="277"/>
      <c r="Q11" s="277"/>
      <c r="R11" s="277"/>
    </row>
    <row r="12" spans="1:18" ht="13.5" customHeight="1" x14ac:dyDescent="0.3">
      <c r="A12" s="785" t="s">
        <v>308</v>
      </c>
      <c r="B12" s="786"/>
      <c r="C12" s="278">
        <v>81400037</v>
      </c>
      <c r="D12" s="413"/>
      <c r="E12" s="784"/>
      <c r="F12" s="784"/>
      <c r="G12" s="288" t="s">
        <v>309</v>
      </c>
      <c r="H12" s="278">
        <v>1</v>
      </c>
      <c r="I12" s="279"/>
      <c r="J12" s="284">
        <f t="shared" si="0"/>
        <v>1</v>
      </c>
      <c r="K12" s="277"/>
      <c r="L12" s="277"/>
      <c r="M12" s="277"/>
      <c r="N12" s="277"/>
      <c r="O12" s="277"/>
      <c r="P12" s="277"/>
      <c r="Q12" s="277"/>
      <c r="R12" s="277"/>
    </row>
    <row r="13" spans="1:18" ht="13.5" customHeight="1" x14ac:dyDescent="0.3">
      <c r="A13" s="785" t="s">
        <v>310</v>
      </c>
      <c r="B13" s="786"/>
      <c r="C13" s="278">
        <v>81500046</v>
      </c>
      <c r="D13" s="413"/>
      <c r="E13" s="784"/>
      <c r="F13" s="784"/>
      <c r="G13" s="288" t="s">
        <v>309</v>
      </c>
      <c r="H13" s="278">
        <v>1</v>
      </c>
      <c r="I13" s="279"/>
      <c r="J13" s="284">
        <f t="shared" si="0"/>
        <v>1</v>
      </c>
      <c r="K13" s="277"/>
      <c r="L13" s="277"/>
      <c r="M13" s="277"/>
      <c r="N13" s="277"/>
      <c r="O13" s="277"/>
      <c r="P13" s="277"/>
      <c r="Q13" s="277"/>
      <c r="R13" s="277"/>
    </row>
    <row r="14" spans="1:18" ht="13.5" customHeight="1" x14ac:dyDescent="0.3">
      <c r="A14" s="785" t="s">
        <v>311</v>
      </c>
      <c r="B14" s="786"/>
      <c r="C14" s="278">
        <v>81500726</v>
      </c>
      <c r="D14" s="413"/>
      <c r="E14" s="784"/>
      <c r="F14" s="784"/>
      <c r="G14" s="288" t="s">
        <v>309</v>
      </c>
      <c r="H14" s="278">
        <v>1</v>
      </c>
      <c r="I14" s="279"/>
      <c r="J14" s="284">
        <f t="shared" si="0"/>
        <v>1</v>
      </c>
      <c r="L14" s="277"/>
    </row>
    <row r="15" spans="1:18" ht="13.5" customHeight="1" x14ac:dyDescent="0.3">
      <c r="A15" s="785" t="s">
        <v>312</v>
      </c>
      <c r="B15" s="786"/>
      <c r="C15" s="278">
        <v>81100857</v>
      </c>
      <c r="D15" s="413"/>
      <c r="E15" s="784"/>
      <c r="F15" s="784"/>
      <c r="G15" s="288" t="s">
        <v>309</v>
      </c>
      <c r="H15" s="278">
        <v>1</v>
      </c>
      <c r="I15" s="279"/>
      <c r="J15" s="284">
        <f t="shared" si="0"/>
        <v>1</v>
      </c>
      <c r="L15" s="277"/>
    </row>
    <row r="16" spans="1:18" ht="13.5" customHeight="1" x14ac:dyDescent="0.3">
      <c r="A16" s="795" t="s">
        <v>313</v>
      </c>
      <c r="B16" s="796"/>
      <c r="C16" s="298"/>
      <c r="D16" s="413"/>
      <c r="E16" s="794"/>
      <c r="F16" s="794"/>
      <c r="G16" s="285"/>
      <c r="H16" s="298"/>
      <c r="I16" s="299"/>
      <c r="J16" s="284">
        <f t="shared" si="0"/>
        <v>0</v>
      </c>
      <c r="L16" s="277"/>
    </row>
    <row r="17" spans="1:12" ht="13.5" customHeight="1" x14ac:dyDescent="0.3">
      <c r="A17" s="785" t="s">
        <v>306</v>
      </c>
      <c r="B17" s="786"/>
      <c r="C17" s="278">
        <v>91400009</v>
      </c>
      <c r="D17" s="413"/>
      <c r="E17" s="784"/>
      <c r="F17" s="784"/>
      <c r="G17" s="288" t="s">
        <v>314</v>
      </c>
      <c r="H17" s="278">
        <v>8</v>
      </c>
      <c r="I17" s="279"/>
      <c r="J17" s="284">
        <f t="shared" si="0"/>
        <v>8</v>
      </c>
      <c r="L17" s="277"/>
    </row>
    <row r="18" spans="1:12" ht="13.5" customHeight="1" x14ac:dyDescent="0.3">
      <c r="A18" s="785" t="s">
        <v>315</v>
      </c>
      <c r="B18" s="786"/>
      <c r="C18" s="278">
        <v>80500375</v>
      </c>
      <c r="D18" s="413"/>
      <c r="E18" s="784"/>
      <c r="F18" s="784"/>
      <c r="G18" s="288" t="s">
        <v>309</v>
      </c>
      <c r="H18" s="278">
        <v>8</v>
      </c>
      <c r="I18" s="279"/>
      <c r="J18" s="284">
        <f t="shared" si="0"/>
        <v>8</v>
      </c>
      <c r="L18" s="277"/>
    </row>
    <row r="19" spans="1:12" ht="13.5" customHeight="1" x14ac:dyDescent="0.3">
      <c r="A19" s="785" t="s">
        <v>316</v>
      </c>
      <c r="B19" s="786"/>
      <c r="C19" s="278">
        <v>81501029</v>
      </c>
      <c r="D19" s="413"/>
      <c r="E19" s="784"/>
      <c r="F19" s="784"/>
      <c r="G19" s="288" t="s">
        <v>309</v>
      </c>
      <c r="H19" s="278">
        <v>1</v>
      </c>
      <c r="I19" s="279"/>
      <c r="J19" s="284">
        <f t="shared" si="0"/>
        <v>1</v>
      </c>
      <c r="L19" s="277"/>
    </row>
    <row r="20" spans="1:12" ht="13.5" customHeight="1" x14ac:dyDescent="0.3">
      <c r="A20" s="785" t="s">
        <v>317</v>
      </c>
      <c r="B20" s="786"/>
      <c r="C20" s="278">
        <v>81500592</v>
      </c>
      <c r="D20" s="413"/>
      <c r="E20" s="784"/>
      <c r="F20" s="784"/>
      <c r="G20" s="288" t="s">
        <v>309</v>
      </c>
      <c r="H20" s="278">
        <v>2</v>
      </c>
      <c r="I20" s="279"/>
      <c r="J20" s="284">
        <f t="shared" si="0"/>
        <v>2</v>
      </c>
      <c r="L20" s="277"/>
    </row>
    <row r="21" spans="1:12" ht="13.5" customHeight="1" x14ac:dyDescent="0.3">
      <c r="A21" s="785" t="s">
        <v>318</v>
      </c>
      <c r="B21" s="786"/>
      <c r="C21" s="278">
        <v>81500593</v>
      </c>
      <c r="D21" s="413"/>
      <c r="E21" s="784"/>
      <c r="F21" s="784"/>
      <c r="G21" s="288" t="s">
        <v>309</v>
      </c>
      <c r="H21" s="278">
        <v>2</v>
      </c>
      <c r="I21" s="279"/>
      <c r="J21" s="284">
        <f t="shared" si="0"/>
        <v>2</v>
      </c>
      <c r="L21" s="277"/>
    </row>
    <row r="22" spans="1:12" ht="13.5" customHeight="1" x14ac:dyDescent="0.3">
      <c r="A22" s="785" t="s">
        <v>319</v>
      </c>
      <c r="B22" s="786"/>
      <c r="C22" s="278">
        <v>83600613</v>
      </c>
      <c r="D22" s="413"/>
      <c r="E22" s="784"/>
      <c r="F22" s="784"/>
      <c r="G22" s="288" t="s">
        <v>320</v>
      </c>
      <c r="H22" s="278">
        <v>500</v>
      </c>
      <c r="I22" s="279"/>
      <c r="J22" s="284">
        <f t="shared" si="0"/>
        <v>500</v>
      </c>
      <c r="L22" s="277"/>
    </row>
    <row r="23" spans="1:12" ht="13.5" customHeight="1" x14ac:dyDescent="0.3">
      <c r="A23" s="785" t="s">
        <v>321</v>
      </c>
      <c r="B23" s="786"/>
      <c r="C23" s="278">
        <v>81501042</v>
      </c>
      <c r="D23" s="413"/>
      <c r="E23" s="784"/>
      <c r="F23" s="784"/>
      <c r="G23" s="288" t="s">
        <v>309</v>
      </c>
      <c r="H23" s="278">
        <v>1</v>
      </c>
      <c r="I23" s="279"/>
      <c r="J23" s="284">
        <f t="shared" si="0"/>
        <v>1</v>
      </c>
      <c r="L23" s="277"/>
    </row>
    <row r="24" spans="1:12" ht="13.5" customHeight="1" x14ac:dyDescent="0.3">
      <c r="A24" s="785" t="s">
        <v>322</v>
      </c>
      <c r="B24" s="786"/>
      <c r="C24" s="278">
        <v>81400943</v>
      </c>
      <c r="D24" s="413"/>
      <c r="E24" s="784"/>
      <c r="F24" s="784"/>
      <c r="G24" s="288" t="s">
        <v>309</v>
      </c>
      <c r="H24" s="278">
        <v>1</v>
      </c>
      <c r="I24" s="279"/>
      <c r="J24" s="284">
        <f t="shared" si="0"/>
        <v>1</v>
      </c>
      <c r="L24" s="277"/>
    </row>
    <row r="25" spans="1:12" ht="13.5" customHeight="1" x14ac:dyDescent="0.3">
      <c r="A25" s="785" t="s">
        <v>323</v>
      </c>
      <c r="B25" s="786"/>
      <c r="C25" s="278">
        <v>81600601</v>
      </c>
      <c r="D25" s="413"/>
      <c r="E25" s="784"/>
      <c r="F25" s="784"/>
      <c r="G25" s="288" t="s">
        <v>309</v>
      </c>
      <c r="H25" s="278">
        <v>2</v>
      </c>
      <c r="I25" s="279"/>
      <c r="J25" s="284">
        <f t="shared" si="0"/>
        <v>2</v>
      </c>
      <c r="L25" s="277"/>
    </row>
    <row r="26" spans="1:12" ht="13.5" customHeight="1" x14ac:dyDescent="0.3">
      <c r="A26" s="785" t="s">
        <v>324</v>
      </c>
      <c r="B26" s="786"/>
      <c r="C26" s="278">
        <v>81600592</v>
      </c>
      <c r="D26" s="413"/>
      <c r="E26" s="784"/>
      <c r="F26" s="784"/>
      <c r="G26" s="288" t="s">
        <v>325</v>
      </c>
      <c r="H26" s="278">
        <v>1</v>
      </c>
      <c r="I26" s="279"/>
      <c r="J26" s="284">
        <f t="shared" si="0"/>
        <v>1</v>
      </c>
      <c r="L26" s="277"/>
    </row>
    <row r="27" spans="1:12" ht="13.5" customHeight="1" x14ac:dyDescent="0.3">
      <c r="A27" s="785" t="s">
        <v>326</v>
      </c>
      <c r="B27" s="786"/>
      <c r="C27" s="278">
        <v>91600012</v>
      </c>
      <c r="D27" s="413"/>
      <c r="E27" s="784"/>
      <c r="F27" s="784"/>
      <c r="G27" s="288" t="s">
        <v>309</v>
      </c>
      <c r="H27" s="278">
        <v>1</v>
      </c>
      <c r="I27" s="279"/>
      <c r="J27" s="284">
        <f t="shared" si="0"/>
        <v>1</v>
      </c>
      <c r="L27" s="277"/>
    </row>
    <row r="28" spans="1:12" ht="13.5" customHeight="1" x14ac:dyDescent="0.3">
      <c r="A28" s="785" t="s">
        <v>327</v>
      </c>
      <c r="B28" s="786"/>
      <c r="C28" s="278">
        <v>83400606</v>
      </c>
      <c r="D28" s="413"/>
      <c r="E28" s="784"/>
      <c r="F28" s="784"/>
      <c r="G28" s="288" t="s">
        <v>328</v>
      </c>
      <c r="H28" s="278">
        <v>50</v>
      </c>
      <c r="I28" s="279"/>
      <c r="J28" s="284">
        <f t="shared" si="0"/>
        <v>50</v>
      </c>
      <c r="L28" s="277"/>
    </row>
    <row r="29" spans="1:12" ht="13.5" customHeight="1" x14ac:dyDescent="0.3">
      <c r="A29" s="785" t="s">
        <v>329</v>
      </c>
      <c r="B29" s="786"/>
      <c r="C29" s="278">
        <v>80100527</v>
      </c>
      <c r="D29" s="413"/>
      <c r="E29" s="784"/>
      <c r="F29" s="784"/>
      <c r="G29" s="288" t="s">
        <v>309</v>
      </c>
      <c r="H29" s="278">
        <v>2</v>
      </c>
      <c r="I29" s="279"/>
      <c r="J29" s="284">
        <f t="shared" si="0"/>
        <v>2</v>
      </c>
      <c r="L29" s="277"/>
    </row>
    <row r="30" spans="1:12" ht="13.5" customHeight="1" x14ac:dyDescent="0.3">
      <c r="A30" s="785" t="s">
        <v>330</v>
      </c>
      <c r="B30" s="786"/>
      <c r="C30" s="278">
        <v>91600015</v>
      </c>
      <c r="D30" s="413"/>
      <c r="E30" s="784"/>
      <c r="F30" s="784"/>
      <c r="G30" s="288" t="s">
        <v>309</v>
      </c>
      <c r="H30" s="278">
        <v>1</v>
      </c>
      <c r="I30" s="279"/>
      <c r="J30" s="284">
        <f t="shared" si="0"/>
        <v>1</v>
      </c>
      <c r="L30" s="277"/>
    </row>
    <row r="31" spans="1:12" ht="15.75" x14ac:dyDescent="0.3">
      <c r="A31" s="785" t="s">
        <v>331</v>
      </c>
      <c r="B31" s="786"/>
      <c r="C31" s="278" t="s">
        <v>332</v>
      </c>
      <c r="D31" s="413"/>
      <c r="E31" s="392" t="s">
        <v>333</v>
      </c>
      <c r="F31" s="392"/>
      <c r="G31" s="288" t="s">
        <v>334</v>
      </c>
      <c r="H31" s="278">
        <v>5</v>
      </c>
      <c r="I31" s="279"/>
      <c r="J31" s="284">
        <f t="shared" si="0"/>
        <v>5</v>
      </c>
      <c r="L31" s="277"/>
    </row>
    <row r="32" spans="1:12" ht="13.5" customHeight="1" x14ac:dyDescent="0.3">
      <c r="A32" s="795" t="s">
        <v>335</v>
      </c>
      <c r="B32" s="796"/>
      <c r="C32" s="300"/>
      <c r="D32" s="413"/>
      <c r="E32" s="794"/>
      <c r="F32" s="794"/>
      <c r="G32" s="285"/>
      <c r="H32" s="300"/>
      <c r="I32" s="301"/>
      <c r="J32" s="284">
        <f t="shared" si="0"/>
        <v>0</v>
      </c>
      <c r="L32" s="277"/>
    </row>
    <row r="33" spans="1:12" ht="13.5" customHeight="1" x14ac:dyDescent="0.3">
      <c r="A33" s="785" t="s">
        <v>336</v>
      </c>
      <c r="B33" s="786"/>
      <c r="C33" s="278">
        <v>81501101</v>
      </c>
      <c r="D33" s="413"/>
      <c r="E33" s="784"/>
      <c r="F33" s="784"/>
      <c r="G33" s="288" t="s">
        <v>309</v>
      </c>
      <c r="H33" s="278">
        <v>1</v>
      </c>
      <c r="I33" s="279"/>
      <c r="J33" s="284">
        <f t="shared" si="0"/>
        <v>1</v>
      </c>
      <c r="L33" s="277"/>
    </row>
    <row r="34" spans="1:12" ht="13.5" customHeight="1" x14ac:dyDescent="0.3">
      <c r="A34" s="785" t="s">
        <v>319</v>
      </c>
      <c r="B34" s="786"/>
      <c r="C34" s="278">
        <v>83600613</v>
      </c>
      <c r="D34" s="413"/>
      <c r="E34" s="784"/>
      <c r="F34" s="784"/>
      <c r="G34" s="288" t="s">
        <v>320</v>
      </c>
      <c r="H34" s="278">
        <v>500</v>
      </c>
      <c r="I34" s="279"/>
      <c r="J34" s="284">
        <f t="shared" si="0"/>
        <v>500</v>
      </c>
      <c r="L34" s="277"/>
    </row>
    <row r="35" spans="1:12" ht="13.5" customHeight="1" x14ac:dyDescent="0.3">
      <c r="A35" s="785" t="s">
        <v>317</v>
      </c>
      <c r="B35" s="786"/>
      <c r="C35" s="278">
        <v>81500592</v>
      </c>
      <c r="D35" s="413"/>
      <c r="E35" s="784"/>
      <c r="F35" s="784"/>
      <c r="G35" s="288" t="s">
        <v>309</v>
      </c>
      <c r="H35" s="278">
        <v>4</v>
      </c>
      <c r="I35" s="279"/>
      <c r="J35" s="284">
        <f t="shared" si="0"/>
        <v>4</v>
      </c>
      <c r="L35" s="277"/>
    </row>
    <row r="36" spans="1:12" ht="13.5" customHeight="1" x14ac:dyDescent="0.3">
      <c r="A36" s="785" t="s">
        <v>318</v>
      </c>
      <c r="B36" s="786"/>
      <c r="C36" s="278">
        <v>81500593</v>
      </c>
      <c r="D36" s="413"/>
      <c r="E36" s="784"/>
      <c r="F36" s="784"/>
      <c r="G36" s="288" t="s">
        <v>309</v>
      </c>
      <c r="H36" s="278">
        <v>4</v>
      </c>
      <c r="I36" s="279"/>
      <c r="J36" s="284">
        <f t="shared" si="0"/>
        <v>4</v>
      </c>
      <c r="L36" s="277"/>
    </row>
    <row r="37" spans="1:12" ht="13.5" customHeight="1" x14ac:dyDescent="0.3">
      <c r="A37" s="785" t="s">
        <v>337</v>
      </c>
      <c r="B37" s="786"/>
      <c r="C37" s="278">
        <v>81000199</v>
      </c>
      <c r="D37" s="413"/>
      <c r="E37" s="784"/>
      <c r="F37" s="784"/>
      <c r="G37" s="288" t="s">
        <v>309</v>
      </c>
      <c r="H37" s="278">
        <v>1</v>
      </c>
      <c r="I37" s="279"/>
      <c r="J37" s="284">
        <f t="shared" si="0"/>
        <v>1</v>
      </c>
      <c r="L37" s="277"/>
    </row>
    <row r="38" spans="1:12" ht="13.5" customHeight="1" x14ac:dyDescent="0.3">
      <c r="A38" s="785" t="s">
        <v>338</v>
      </c>
      <c r="B38" s="786"/>
      <c r="C38" s="278">
        <v>81000523</v>
      </c>
      <c r="D38" s="413"/>
      <c r="E38" s="784"/>
      <c r="F38" s="784"/>
      <c r="G38" s="288" t="s">
        <v>309</v>
      </c>
      <c r="H38" s="278">
        <v>10</v>
      </c>
      <c r="I38" s="279"/>
      <c r="J38" s="284">
        <f t="shared" si="0"/>
        <v>10</v>
      </c>
      <c r="L38" s="277"/>
    </row>
    <row r="39" spans="1:12" ht="13.5" customHeight="1" x14ac:dyDescent="0.3">
      <c r="A39" s="785" t="s">
        <v>339</v>
      </c>
      <c r="B39" s="786"/>
      <c r="C39" s="278">
        <v>80200637</v>
      </c>
      <c r="D39" s="413"/>
      <c r="E39" s="784"/>
      <c r="F39" s="784"/>
      <c r="G39" s="288" t="s">
        <v>309</v>
      </c>
      <c r="H39" s="278">
        <v>2</v>
      </c>
      <c r="I39" s="279"/>
      <c r="J39" s="284">
        <f t="shared" si="0"/>
        <v>2</v>
      </c>
      <c r="L39" s="277"/>
    </row>
    <row r="40" spans="1:12" ht="13.5" customHeight="1" x14ac:dyDescent="0.3">
      <c r="A40" s="785" t="s">
        <v>340</v>
      </c>
      <c r="B40" s="786"/>
      <c r="C40" s="278">
        <v>81200698</v>
      </c>
      <c r="D40" s="413"/>
      <c r="E40" s="784"/>
      <c r="F40" s="784"/>
      <c r="G40" s="288" t="s">
        <v>309</v>
      </c>
      <c r="H40" s="278">
        <v>3</v>
      </c>
      <c r="I40" s="279"/>
      <c r="J40" s="284">
        <f t="shared" si="0"/>
        <v>3</v>
      </c>
      <c r="L40" s="277"/>
    </row>
    <row r="41" spans="1:12" ht="13.5" customHeight="1" x14ac:dyDescent="0.3">
      <c r="A41" s="785" t="s">
        <v>341</v>
      </c>
      <c r="B41" s="786"/>
      <c r="C41" s="278">
        <v>81200709</v>
      </c>
      <c r="D41" s="413"/>
      <c r="E41" s="784"/>
      <c r="F41" s="784"/>
      <c r="G41" s="288" t="s">
        <v>309</v>
      </c>
      <c r="H41" s="278">
        <v>3</v>
      </c>
      <c r="I41" s="279"/>
      <c r="J41" s="284">
        <f t="shared" si="0"/>
        <v>3</v>
      </c>
      <c r="L41" s="277"/>
    </row>
    <row r="42" spans="1:12" ht="13.5" customHeight="1" x14ac:dyDescent="0.3">
      <c r="A42" s="785" t="s">
        <v>342</v>
      </c>
      <c r="B42" s="786"/>
      <c r="C42" s="278">
        <v>81300647</v>
      </c>
      <c r="D42" s="413"/>
      <c r="E42" s="784"/>
      <c r="F42" s="784"/>
      <c r="G42" s="288" t="s">
        <v>309</v>
      </c>
      <c r="H42" s="278">
        <v>2</v>
      </c>
      <c r="I42" s="279"/>
      <c r="J42" s="284">
        <f t="shared" si="0"/>
        <v>2</v>
      </c>
      <c r="L42" s="277"/>
    </row>
    <row r="43" spans="1:12" ht="13.5" customHeight="1" x14ac:dyDescent="0.3">
      <c r="A43" s="785" t="s">
        <v>343</v>
      </c>
      <c r="B43" s="786"/>
      <c r="C43" s="278">
        <v>81300630</v>
      </c>
      <c r="D43" s="413"/>
      <c r="E43" s="784"/>
      <c r="F43" s="784"/>
      <c r="G43" s="288" t="s">
        <v>309</v>
      </c>
      <c r="H43" s="278">
        <v>1</v>
      </c>
      <c r="I43" s="279"/>
      <c r="J43" s="284">
        <f t="shared" si="0"/>
        <v>1</v>
      </c>
      <c r="L43" s="277"/>
    </row>
    <row r="44" spans="1:12" ht="13.5" customHeight="1" x14ac:dyDescent="0.3">
      <c r="A44" s="785" t="s">
        <v>344</v>
      </c>
      <c r="B44" s="786"/>
      <c r="C44" s="278">
        <v>81100573</v>
      </c>
      <c r="D44" s="413"/>
      <c r="E44" s="784"/>
      <c r="F44" s="784"/>
      <c r="G44" s="288" t="s">
        <v>309</v>
      </c>
      <c r="H44" s="278">
        <v>3</v>
      </c>
      <c r="I44" s="279"/>
      <c r="J44" s="284">
        <f t="shared" si="0"/>
        <v>3</v>
      </c>
      <c r="L44" s="277"/>
    </row>
    <row r="45" spans="1:12" ht="13.5" customHeight="1" x14ac:dyDescent="0.3">
      <c r="A45" s="785" t="s">
        <v>344</v>
      </c>
      <c r="B45" s="786"/>
      <c r="C45" s="278">
        <v>81100574</v>
      </c>
      <c r="D45" s="413"/>
      <c r="E45" s="784"/>
      <c r="F45" s="784"/>
      <c r="G45" s="288" t="s">
        <v>309</v>
      </c>
      <c r="H45" s="278">
        <v>1</v>
      </c>
      <c r="I45" s="279"/>
      <c r="J45" s="284">
        <f t="shared" si="0"/>
        <v>1</v>
      </c>
      <c r="L45" s="277"/>
    </row>
    <row r="46" spans="1:12" ht="13.5" customHeight="1" x14ac:dyDescent="0.3">
      <c r="A46" s="785" t="s">
        <v>345</v>
      </c>
      <c r="B46" s="786"/>
      <c r="C46" s="278">
        <v>80200627</v>
      </c>
      <c r="D46" s="413"/>
      <c r="E46" s="784"/>
      <c r="F46" s="784"/>
      <c r="G46" s="288" t="s">
        <v>309</v>
      </c>
      <c r="H46" s="278">
        <v>2</v>
      </c>
      <c r="I46" s="279"/>
      <c r="J46" s="284">
        <f t="shared" si="0"/>
        <v>2</v>
      </c>
      <c r="L46" s="277"/>
    </row>
    <row r="47" spans="1:12" ht="13.5" customHeight="1" x14ac:dyDescent="0.3">
      <c r="A47" s="785" t="s">
        <v>346</v>
      </c>
      <c r="B47" s="786"/>
      <c r="C47" s="278">
        <v>81400296</v>
      </c>
      <c r="D47" s="413"/>
      <c r="E47" s="784"/>
      <c r="F47" s="784"/>
      <c r="G47" s="288" t="s">
        <v>309</v>
      </c>
      <c r="H47" s="278">
        <v>2</v>
      </c>
      <c r="I47" s="279"/>
      <c r="J47" s="284">
        <f t="shared" si="0"/>
        <v>2</v>
      </c>
      <c r="L47" s="277"/>
    </row>
    <row r="48" spans="1:12" ht="15.75" customHeight="1" x14ac:dyDescent="0.3">
      <c r="A48" s="785" t="s">
        <v>347</v>
      </c>
      <c r="B48" s="786"/>
      <c r="C48" s="278">
        <v>81400056</v>
      </c>
      <c r="D48" s="413"/>
      <c r="E48" s="784"/>
      <c r="F48" s="784"/>
      <c r="G48" s="288" t="s">
        <v>309</v>
      </c>
      <c r="H48" s="278">
        <v>1</v>
      </c>
      <c r="I48" s="279"/>
      <c r="J48" s="284">
        <f t="shared" si="0"/>
        <v>1</v>
      </c>
      <c r="L48" s="277"/>
    </row>
    <row r="49" spans="1:12" ht="15.75" customHeight="1" thickBot="1" x14ac:dyDescent="0.35">
      <c r="A49" s="797" t="s">
        <v>348</v>
      </c>
      <c r="B49" s="798"/>
      <c r="C49" s="306">
        <v>83700593</v>
      </c>
      <c r="D49" s="307"/>
      <c r="E49" s="792"/>
      <c r="F49" s="792"/>
      <c r="G49" s="289" t="s">
        <v>309</v>
      </c>
      <c r="H49" s="306">
        <v>1</v>
      </c>
      <c r="I49" s="308"/>
      <c r="J49" s="309">
        <f t="shared" si="0"/>
        <v>1</v>
      </c>
      <c r="L49" s="277"/>
    </row>
    <row r="50" spans="1:12" ht="19.5" customHeight="1" x14ac:dyDescent="0.3">
      <c r="A50" s="793"/>
      <c r="B50" s="793"/>
      <c r="C50" s="793"/>
      <c r="D50" s="793"/>
      <c r="E50" s="793"/>
      <c r="F50" s="793"/>
      <c r="G50" s="793"/>
      <c r="H50" s="793"/>
      <c r="I50" s="793"/>
      <c r="J50" s="534">
        <f>SUM(J10:J49)</f>
        <v>1132</v>
      </c>
      <c r="L50" s="277"/>
    </row>
  </sheetData>
  <sheetProtection formatRows="0"/>
  <mergeCells count="85">
    <mergeCell ref="A37:B37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35:B35"/>
    <mergeCell ref="A36:B36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17:B17"/>
    <mergeCell ref="A18:B18"/>
    <mergeCell ref="A32:B32"/>
    <mergeCell ref="A33:B33"/>
    <mergeCell ref="A34:B34"/>
    <mergeCell ref="E14:F14"/>
    <mergeCell ref="E15:F15"/>
    <mergeCell ref="E16:F16"/>
    <mergeCell ref="A14:B14"/>
    <mergeCell ref="A15:B15"/>
    <mergeCell ref="A16:B16"/>
    <mergeCell ref="A50:I50"/>
    <mergeCell ref="E18:F18"/>
    <mergeCell ref="E19:F19"/>
    <mergeCell ref="E20:F20"/>
    <mergeCell ref="E28:F28"/>
    <mergeCell ref="E36:F36"/>
    <mergeCell ref="E21:F21"/>
    <mergeCell ref="E22:F22"/>
    <mergeCell ref="E29:F29"/>
    <mergeCell ref="E30:F30"/>
    <mergeCell ref="E32:F32"/>
    <mergeCell ref="E26:F26"/>
    <mergeCell ref="E27:F27"/>
    <mergeCell ref="E24:F24"/>
    <mergeCell ref="E25:F25"/>
    <mergeCell ref="E23:F23"/>
    <mergeCell ref="E48:F48"/>
    <mergeCell ref="E49:F49"/>
    <mergeCell ref="E42:F42"/>
    <mergeCell ref="E43:F43"/>
    <mergeCell ref="E44:F44"/>
    <mergeCell ref="E45:F45"/>
    <mergeCell ref="E46:F46"/>
    <mergeCell ref="E47:F47"/>
    <mergeCell ref="E41:F41"/>
    <mergeCell ref="E34:F34"/>
    <mergeCell ref="E35:F35"/>
    <mergeCell ref="E33:F33"/>
    <mergeCell ref="E37:F37"/>
    <mergeCell ref="E38:F38"/>
    <mergeCell ref="E39:F39"/>
    <mergeCell ref="I1:J1"/>
    <mergeCell ref="B1:H1"/>
    <mergeCell ref="H5:J5"/>
    <mergeCell ref="A7:J7"/>
    <mergeCell ref="E40:F40"/>
    <mergeCell ref="A19:B19"/>
    <mergeCell ref="E17:F17"/>
    <mergeCell ref="A9:B9"/>
    <mergeCell ref="A10:B10"/>
    <mergeCell ref="A11:B11"/>
    <mergeCell ref="A12:B12"/>
    <mergeCell ref="E10:F10"/>
    <mergeCell ref="E11:F11"/>
    <mergeCell ref="E12:F12"/>
    <mergeCell ref="E13:F13"/>
    <mergeCell ref="A13:B13"/>
  </mergeCells>
  <dataValidations count="1">
    <dataValidation type="list" allowBlank="1" showInputMessage="1" showErrorMessage="1" sqref="D10:D49" xr:uid="{00000000-0002-0000-0300-000000000000}">
      <formula1>"GOOD, BAD, FAIR, SEE REMARKS, USED"</formula1>
    </dataValidation>
  </dataValidations>
  <pageMargins left="0.23622047244094491" right="0.15748031496062992" top="0.23622047244094491" bottom="0.39370078740157483" header="0.15748031496062992" footer="0.15748031496062992"/>
  <pageSetup paperSize="9" scale="69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1">
    <tabColor theme="0" tint="-4.9989318521683403E-2"/>
    <pageSetUpPr fitToPage="1"/>
  </sheetPr>
  <dimension ref="A1:R52"/>
  <sheetViews>
    <sheetView zoomScale="80" zoomScaleNormal="80" zoomScaleSheetLayoutView="100" workbookViewId="0">
      <selection activeCell="J10" sqref="J10"/>
    </sheetView>
  </sheetViews>
  <sheetFormatPr defaultColWidth="8.796875" defaultRowHeight="18" x14ac:dyDescent="0.3"/>
  <cols>
    <col min="1" max="1" width="20.09765625" style="21" customWidth="1"/>
    <col min="2" max="2" width="37.19921875" style="21" customWidth="1"/>
    <col min="3" max="3" width="17.3984375" style="21" customWidth="1"/>
    <col min="4" max="6" width="11.796875" style="21" customWidth="1"/>
    <col min="7" max="7" width="11.796875" style="22" customWidth="1"/>
    <col min="8" max="8" width="9.59765625" style="21" customWidth="1"/>
    <col min="9" max="9" width="10.19921875" style="21" customWidth="1"/>
    <col min="10" max="10" width="11.796875" style="21" customWidth="1"/>
    <col min="11" max="16384" width="8.796875" style="21"/>
  </cols>
  <sheetData>
    <row r="1" spans="1:18" s="277" customFormat="1" ht="89.25" customHeight="1" thickBot="1" x14ac:dyDescent="0.35">
      <c r="A1" s="318"/>
      <c r="B1" s="627" t="str">
        <f>'HC EWA Request'!B1</f>
        <v>SAFETY, HEALTH, ENVIRONMENT AND QUALITY MANAGEMENT SYSTEM
6.6.29 EWA FOR HOLD CLEANING
REPORTING FORMS MANUAL</v>
      </c>
      <c r="C1" s="627"/>
      <c r="D1" s="627"/>
      <c r="E1" s="627"/>
      <c r="F1" s="627"/>
      <c r="G1" s="627"/>
      <c r="H1" s="627"/>
      <c r="I1" s="779" t="str">
        <f>'HC EWA Request'!N1</f>
        <v>Form : 6.06.29
Date : 12-Aug-2025
Rev : 10.4
App By : DPA</v>
      </c>
      <c r="J1" s="780"/>
    </row>
    <row r="2" spans="1:18" s="277" customFormat="1" ht="15.75" x14ac:dyDescent="0.3">
      <c r="A2" s="287"/>
      <c r="B2" s="287"/>
      <c r="C2" s="287"/>
      <c r="D2" s="287"/>
      <c r="E2" s="287"/>
      <c r="F2" s="287"/>
      <c r="G2" s="291"/>
      <c r="H2" s="287"/>
      <c r="I2" s="291"/>
    </row>
    <row r="3" spans="1:18" s="295" customFormat="1" ht="15" x14ac:dyDescent="0.3">
      <c r="A3" s="314" t="s">
        <v>116</v>
      </c>
      <c r="B3" s="447"/>
      <c r="C3" s="296"/>
      <c r="D3" s="296"/>
      <c r="E3" s="296"/>
      <c r="F3" s="296"/>
      <c r="G3" s="310"/>
      <c r="H3" s="296"/>
      <c r="I3" s="310"/>
    </row>
    <row r="4" spans="1:18" s="295" customFormat="1" ht="15" x14ac:dyDescent="0.3">
      <c r="A4" s="311"/>
      <c r="B4" s="296"/>
      <c r="C4" s="296"/>
      <c r="D4" s="296"/>
      <c r="E4" s="296"/>
      <c r="F4" s="296"/>
      <c r="G4" s="310"/>
      <c r="H4" s="296"/>
      <c r="I4" s="310"/>
    </row>
    <row r="5" spans="1:18" s="295" customFormat="1" ht="15" x14ac:dyDescent="0.3">
      <c r="A5" s="314" t="s">
        <v>113</v>
      </c>
      <c r="B5" s="391">
        <f>'HC EWA Request'!C3</f>
        <v>0</v>
      </c>
      <c r="C5" s="296"/>
      <c r="D5" s="296"/>
      <c r="E5" s="296"/>
      <c r="G5" s="297" t="s">
        <v>115</v>
      </c>
      <c r="H5" s="781"/>
      <c r="I5" s="781"/>
      <c r="J5" s="781"/>
    </row>
    <row r="6" spans="1:18" s="295" customFormat="1" ht="15" x14ac:dyDescent="0.3">
      <c r="A6" s="311"/>
      <c r="B6" s="296"/>
      <c r="C6" s="296"/>
      <c r="D6" s="296"/>
      <c r="E6" s="296"/>
      <c r="F6" s="312"/>
      <c r="G6" s="310"/>
      <c r="I6" s="310"/>
    </row>
    <row r="7" spans="1:18" s="295" customFormat="1" ht="30.75" customHeight="1" x14ac:dyDescent="0.3">
      <c r="A7" s="782" t="s">
        <v>349</v>
      </c>
      <c r="B7" s="782"/>
      <c r="C7" s="782"/>
      <c r="D7" s="782"/>
      <c r="E7" s="782"/>
      <c r="F7" s="782"/>
      <c r="G7" s="782"/>
      <c r="H7" s="782"/>
      <c r="I7" s="782"/>
      <c r="J7" s="782"/>
    </row>
    <row r="8" spans="1:18" s="287" customFormat="1" ht="16.5" thickBot="1" x14ac:dyDescent="0.35">
      <c r="G8" s="291"/>
      <c r="I8" s="291"/>
      <c r="J8" s="277"/>
      <c r="K8" s="277"/>
      <c r="L8" s="277"/>
      <c r="M8" s="277"/>
      <c r="N8" s="277"/>
      <c r="O8" s="277"/>
      <c r="P8" s="277"/>
      <c r="Q8" s="277"/>
    </row>
    <row r="9" spans="1:18" ht="45.75" thickBot="1" x14ac:dyDescent="0.35">
      <c r="A9" s="830" t="s">
        <v>119</v>
      </c>
      <c r="B9" s="831"/>
      <c r="C9" s="320" t="s">
        <v>120</v>
      </c>
      <c r="D9" s="320" t="s">
        <v>275</v>
      </c>
      <c r="E9" s="321" t="s">
        <v>121</v>
      </c>
      <c r="F9" s="321"/>
      <c r="G9" s="320" t="s">
        <v>122</v>
      </c>
      <c r="H9" s="320" t="s">
        <v>123</v>
      </c>
      <c r="I9" s="396" t="s">
        <v>276</v>
      </c>
      <c r="J9" s="264" t="s">
        <v>277</v>
      </c>
    </row>
    <row r="10" spans="1:18" x14ac:dyDescent="0.3">
      <c r="A10" s="828" t="s">
        <v>350</v>
      </c>
      <c r="B10" s="829"/>
      <c r="C10" s="315">
        <v>85100634</v>
      </c>
      <c r="D10" s="322"/>
      <c r="E10" s="804"/>
      <c r="F10" s="804"/>
      <c r="G10" s="222" t="s">
        <v>351</v>
      </c>
      <c r="H10" s="2">
        <v>1</v>
      </c>
      <c r="I10" s="223"/>
      <c r="J10" s="271">
        <f>SUM(H10-I10)</f>
        <v>1</v>
      </c>
    </row>
    <row r="11" spans="1:18" x14ac:dyDescent="0.3">
      <c r="A11" s="813" t="s">
        <v>352</v>
      </c>
      <c r="B11" s="814"/>
      <c r="C11" s="316">
        <v>81400776</v>
      </c>
      <c r="D11" s="319"/>
      <c r="E11" s="823"/>
      <c r="F11" s="823"/>
      <c r="G11" s="3" t="s">
        <v>353</v>
      </c>
      <c r="H11" s="3">
        <v>9</v>
      </c>
      <c r="I11" s="4"/>
      <c r="J11" s="265">
        <f>SUM(H11-I11)</f>
        <v>9</v>
      </c>
    </row>
    <row r="12" spans="1:18" x14ac:dyDescent="0.3">
      <c r="A12" s="813" t="s">
        <v>354</v>
      </c>
      <c r="B12" s="814"/>
      <c r="C12" s="316">
        <v>81400037</v>
      </c>
      <c r="D12" s="319"/>
      <c r="E12" s="823"/>
      <c r="F12" s="823"/>
      <c r="G12" s="3" t="s">
        <v>353</v>
      </c>
      <c r="H12" s="3">
        <v>1</v>
      </c>
      <c r="I12" s="4"/>
      <c r="J12" s="265">
        <f t="shared" ref="J12:J52" si="0">SUM(H12-I12)</f>
        <v>1</v>
      </c>
    </row>
    <row r="13" spans="1:18" x14ac:dyDescent="0.3">
      <c r="A13" s="826" t="s">
        <v>355</v>
      </c>
      <c r="B13" s="827"/>
      <c r="C13" s="316" t="s">
        <v>356</v>
      </c>
      <c r="D13" s="319"/>
      <c r="E13" s="823"/>
      <c r="F13" s="823"/>
      <c r="G13" s="3" t="s">
        <v>353</v>
      </c>
      <c r="H13" s="3">
        <v>1</v>
      </c>
      <c r="I13" s="4"/>
      <c r="J13" s="265">
        <f t="shared" si="0"/>
        <v>1</v>
      </c>
      <c r="R13" s="402"/>
    </row>
    <row r="14" spans="1:18" ht="18" customHeight="1" x14ac:dyDescent="0.3">
      <c r="A14" s="813" t="s">
        <v>357</v>
      </c>
      <c r="B14" s="814"/>
      <c r="C14" s="316">
        <v>81500046</v>
      </c>
      <c r="D14" s="319"/>
      <c r="E14" s="823"/>
      <c r="F14" s="823"/>
      <c r="G14" s="3" t="s">
        <v>353</v>
      </c>
      <c r="H14" s="3">
        <v>1</v>
      </c>
      <c r="I14" s="4"/>
      <c r="J14" s="265">
        <f t="shared" si="0"/>
        <v>1</v>
      </c>
    </row>
    <row r="15" spans="1:18" ht="18" customHeight="1" x14ac:dyDescent="0.3">
      <c r="A15" s="813" t="s">
        <v>358</v>
      </c>
      <c r="B15" s="814"/>
      <c r="C15" s="316">
        <v>81500743</v>
      </c>
      <c r="D15" s="319"/>
      <c r="E15" s="815"/>
      <c r="F15" s="815"/>
      <c r="G15" s="3" t="s">
        <v>353</v>
      </c>
      <c r="H15" s="3">
        <v>1</v>
      </c>
      <c r="I15" s="4"/>
      <c r="J15" s="265">
        <f t="shared" si="0"/>
        <v>1</v>
      </c>
    </row>
    <row r="16" spans="1:18" ht="18" customHeight="1" x14ac:dyDescent="0.3">
      <c r="A16" s="813" t="s">
        <v>359</v>
      </c>
      <c r="B16" s="814"/>
      <c r="C16" s="316">
        <v>80500375</v>
      </c>
      <c r="D16" s="319"/>
      <c r="E16" s="823"/>
      <c r="F16" s="823"/>
      <c r="G16" s="3" t="s">
        <v>353</v>
      </c>
      <c r="H16" s="3">
        <v>1</v>
      </c>
      <c r="I16" s="4"/>
      <c r="J16" s="265">
        <f t="shared" si="0"/>
        <v>1</v>
      </c>
    </row>
    <row r="17" spans="1:10" x14ac:dyDescent="0.3">
      <c r="A17" s="824" t="s">
        <v>360</v>
      </c>
      <c r="B17" s="825"/>
      <c r="C17" s="316" t="s">
        <v>361</v>
      </c>
      <c r="D17" s="319"/>
      <c r="E17" s="823"/>
      <c r="F17" s="823"/>
      <c r="G17" s="3" t="s">
        <v>353</v>
      </c>
      <c r="H17" s="3">
        <v>1</v>
      </c>
      <c r="I17" s="4"/>
      <c r="J17" s="265">
        <f t="shared" si="0"/>
        <v>1</v>
      </c>
    </row>
    <row r="18" spans="1:10" x14ac:dyDescent="0.3">
      <c r="A18" s="813" t="s">
        <v>362</v>
      </c>
      <c r="B18" s="814"/>
      <c r="C18" s="316">
        <v>81500729</v>
      </c>
      <c r="D18" s="319"/>
      <c r="E18" s="815"/>
      <c r="F18" s="815"/>
      <c r="G18" s="3" t="s">
        <v>353</v>
      </c>
      <c r="H18" s="3">
        <v>6</v>
      </c>
      <c r="I18" s="4"/>
      <c r="J18" s="265">
        <f t="shared" si="0"/>
        <v>6</v>
      </c>
    </row>
    <row r="19" spans="1:10" x14ac:dyDescent="0.3">
      <c r="A19" s="813" t="s">
        <v>363</v>
      </c>
      <c r="B19" s="814"/>
      <c r="C19" s="316">
        <v>81500596</v>
      </c>
      <c r="D19" s="319"/>
      <c r="E19" s="815"/>
      <c r="F19" s="815"/>
      <c r="G19" s="3" t="s">
        <v>353</v>
      </c>
      <c r="H19" s="3">
        <v>6</v>
      </c>
      <c r="I19" s="4"/>
      <c r="J19" s="265">
        <f t="shared" si="0"/>
        <v>6</v>
      </c>
    </row>
    <row r="20" spans="1:10" x14ac:dyDescent="0.3">
      <c r="A20" s="813" t="s">
        <v>364</v>
      </c>
      <c r="B20" s="814"/>
      <c r="C20" s="316">
        <v>83600613</v>
      </c>
      <c r="D20" s="319"/>
      <c r="E20" s="823"/>
      <c r="F20" s="823"/>
      <c r="G20" s="3" t="s">
        <v>365</v>
      </c>
      <c r="H20" s="3">
        <v>1</v>
      </c>
      <c r="I20" s="4"/>
      <c r="J20" s="265">
        <f t="shared" si="0"/>
        <v>1</v>
      </c>
    </row>
    <row r="21" spans="1:10" x14ac:dyDescent="0.3">
      <c r="A21" s="813" t="s">
        <v>366</v>
      </c>
      <c r="B21" s="814"/>
      <c r="C21" s="316">
        <v>81501042</v>
      </c>
      <c r="D21" s="319"/>
      <c r="E21" s="823"/>
      <c r="F21" s="823"/>
      <c r="G21" s="3" t="s">
        <v>353</v>
      </c>
      <c r="H21" s="3">
        <v>1</v>
      </c>
      <c r="I21" s="4"/>
      <c r="J21" s="265">
        <f t="shared" si="0"/>
        <v>1</v>
      </c>
    </row>
    <row r="22" spans="1:10" x14ac:dyDescent="0.3">
      <c r="A22" s="813" t="s">
        <v>367</v>
      </c>
      <c r="B22" s="814"/>
      <c r="C22" s="316">
        <v>81400943</v>
      </c>
      <c r="D22" s="319"/>
      <c r="E22" s="823"/>
      <c r="F22" s="823"/>
      <c r="G22" s="3" t="s">
        <v>353</v>
      </c>
      <c r="H22" s="3">
        <v>1</v>
      </c>
      <c r="I22" s="4"/>
      <c r="J22" s="265">
        <f t="shared" si="0"/>
        <v>1</v>
      </c>
    </row>
    <row r="23" spans="1:10" x14ac:dyDescent="0.3">
      <c r="A23" s="813" t="s">
        <v>368</v>
      </c>
      <c r="B23" s="814"/>
      <c r="C23" s="316">
        <v>83400606</v>
      </c>
      <c r="D23" s="319"/>
      <c r="E23" s="823"/>
      <c r="F23" s="823"/>
      <c r="G23" s="3" t="s">
        <v>369</v>
      </c>
      <c r="H23" s="3">
        <v>25</v>
      </c>
      <c r="I23" s="4"/>
      <c r="J23" s="265">
        <f t="shared" si="0"/>
        <v>25</v>
      </c>
    </row>
    <row r="24" spans="1:10" x14ac:dyDescent="0.3">
      <c r="A24" s="813" t="s">
        <v>370</v>
      </c>
      <c r="B24" s="814"/>
      <c r="C24" s="316">
        <v>80100527</v>
      </c>
      <c r="D24" s="319"/>
      <c r="E24" s="823"/>
      <c r="F24" s="823"/>
      <c r="G24" s="3" t="s">
        <v>353</v>
      </c>
      <c r="H24" s="3">
        <v>2</v>
      </c>
      <c r="I24" s="4"/>
      <c r="J24" s="265">
        <f t="shared" si="0"/>
        <v>2</v>
      </c>
    </row>
    <row r="25" spans="1:10" x14ac:dyDescent="0.3">
      <c r="A25" s="813" t="s">
        <v>371</v>
      </c>
      <c r="B25" s="814"/>
      <c r="C25" s="316">
        <v>81501101</v>
      </c>
      <c r="D25" s="319"/>
      <c r="E25" s="823"/>
      <c r="F25" s="823"/>
      <c r="G25" s="3" t="s">
        <v>353</v>
      </c>
      <c r="H25" s="3">
        <v>1</v>
      </c>
      <c r="I25" s="4"/>
      <c r="J25" s="265">
        <f t="shared" si="0"/>
        <v>1</v>
      </c>
    </row>
    <row r="26" spans="1:10" x14ac:dyDescent="0.3">
      <c r="A26" s="813" t="s">
        <v>372</v>
      </c>
      <c r="B26" s="814"/>
      <c r="C26" s="316">
        <v>83600613</v>
      </c>
      <c r="D26" s="319"/>
      <c r="E26" s="823"/>
      <c r="F26" s="823"/>
      <c r="G26" s="3" t="s">
        <v>365</v>
      </c>
      <c r="H26" s="3">
        <v>1</v>
      </c>
      <c r="I26" s="4"/>
      <c r="J26" s="265">
        <f t="shared" si="0"/>
        <v>1</v>
      </c>
    </row>
    <row r="27" spans="1:10" ht="17.25" customHeight="1" x14ac:dyDescent="0.3">
      <c r="A27" s="813" t="s">
        <v>373</v>
      </c>
      <c r="B27" s="814"/>
      <c r="C27" s="316">
        <v>81000902</v>
      </c>
      <c r="D27" s="319"/>
      <c r="E27" s="815"/>
      <c r="F27" s="815"/>
      <c r="G27" s="3" t="s">
        <v>353</v>
      </c>
      <c r="H27" s="3">
        <v>1</v>
      </c>
      <c r="I27" s="4"/>
      <c r="J27" s="265">
        <f t="shared" si="0"/>
        <v>1</v>
      </c>
    </row>
    <row r="28" spans="1:10" ht="17.25" customHeight="1" x14ac:dyDescent="0.3">
      <c r="A28" s="813" t="s">
        <v>374</v>
      </c>
      <c r="B28" s="814"/>
      <c r="C28" s="316">
        <v>81000523</v>
      </c>
      <c r="D28" s="319"/>
      <c r="E28" s="815"/>
      <c r="F28" s="815"/>
      <c r="G28" s="3" t="s">
        <v>353</v>
      </c>
      <c r="H28" s="3">
        <v>10</v>
      </c>
      <c r="I28" s="4"/>
      <c r="J28" s="265">
        <f t="shared" si="0"/>
        <v>10</v>
      </c>
    </row>
    <row r="29" spans="1:10" ht="17.25" customHeight="1" x14ac:dyDescent="0.3">
      <c r="A29" s="813" t="s">
        <v>375</v>
      </c>
      <c r="B29" s="814"/>
      <c r="C29" s="316">
        <v>80200878</v>
      </c>
      <c r="D29" s="319"/>
      <c r="E29" s="815"/>
      <c r="F29" s="815"/>
      <c r="G29" s="3" t="s">
        <v>353</v>
      </c>
      <c r="H29" s="3">
        <v>2</v>
      </c>
      <c r="I29" s="4"/>
      <c r="J29" s="265">
        <f t="shared" si="0"/>
        <v>2</v>
      </c>
    </row>
    <row r="30" spans="1:10" ht="17.25" customHeight="1" x14ac:dyDescent="0.3">
      <c r="A30" s="813" t="s">
        <v>376</v>
      </c>
      <c r="B30" s="814"/>
      <c r="C30" s="316">
        <v>81200697</v>
      </c>
      <c r="D30" s="319"/>
      <c r="E30" s="815"/>
      <c r="F30" s="815"/>
      <c r="G30" s="3" t="s">
        <v>377</v>
      </c>
      <c r="H30" s="3">
        <v>3</v>
      </c>
      <c r="I30" s="4"/>
      <c r="J30" s="265">
        <f t="shared" si="0"/>
        <v>3</v>
      </c>
    </row>
    <row r="31" spans="1:10" ht="17.25" customHeight="1" x14ac:dyDescent="0.3">
      <c r="A31" s="813" t="s">
        <v>378</v>
      </c>
      <c r="B31" s="814"/>
      <c r="C31" s="316">
        <v>81200709</v>
      </c>
      <c r="D31" s="319"/>
      <c r="E31" s="815"/>
      <c r="F31" s="815"/>
      <c r="G31" s="3" t="s">
        <v>377</v>
      </c>
      <c r="H31" s="3">
        <v>3</v>
      </c>
      <c r="I31" s="4"/>
      <c r="J31" s="265">
        <f t="shared" si="0"/>
        <v>3</v>
      </c>
    </row>
    <row r="32" spans="1:10" ht="17.25" customHeight="1" x14ac:dyDescent="0.3">
      <c r="A32" s="813" t="s">
        <v>379</v>
      </c>
      <c r="B32" s="814"/>
      <c r="C32" s="316">
        <v>81300646</v>
      </c>
      <c r="D32" s="319"/>
      <c r="E32" s="815"/>
      <c r="F32" s="815"/>
      <c r="G32" s="3" t="s">
        <v>380</v>
      </c>
      <c r="H32" s="3">
        <v>2</v>
      </c>
      <c r="I32" s="4"/>
      <c r="J32" s="265">
        <f t="shared" si="0"/>
        <v>2</v>
      </c>
    </row>
    <row r="33" spans="1:10" ht="17.25" customHeight="1" x14ac:dyDescent="0.3">
      <c r="A33" s="813" t="s">
        <v>381</v>
      </c>
      <c r="B33" s="814"/>
      <c r="C33" s="316">
        <v>81300630</v>
      </c>
      <c r="D33" s="319"/>
      <c r="E33" s="815"/>
      <c r="F33" s="815"/>
      <c r="G33" s="3" t="s">
        <v>377</v>
      </c>
      <c r="H33" s="3">
        <v>1</v>
      </c>
      <c r="I33" s="4"/>
      <c r="J33" s="265">
        <f t="shared" si="0"/>
        <v>1</v>
      </c>
    </row>
    <row r="34" spans="1:10" ht="17.25" customHeight="1" x14ac:dyDescent="0.3">
      <c r="A34" s="813" t="s">
        <v>344</v>
      </c>
      <c r="B34" s="814"/>
      <c r="C34" s="316">
        <v>81100573</v>
      </c>
      <c r="D34" s="319"/>
      <c r="E34" s="815"/>
      <c r="F34" s="815"/>
      <c r="G34" s="3" t="s">
        <v>380</v>
      </c>
      <c r="H34" s="3">
        <v>3</v>
      </c>
      <c r="I34" s="4"/>
      <c r="J34" s="265">
        <f t="shared" si="0"/>
        <v>3</v>
      </c>
    </row>
    <row r="35" spans="1:10" ht="17.25" customHeight="1" x14ac:dyDescent="0.3">
      <c r="A35" s="813" t="s">
        <v>344</v>
      </c>
      <c r="B35" s="814"/>
      <c r="C35" s="316">
        <v>81100574</v>
      </c>
      <c r="D35" s="319"/>
      <c r="E35" s="815"/>
      <c r="F35" s="815"/>
      <c r="G35" s="3" t="s">
        <v>380</v>
      </c>
      <c r="H35" s="3">
        <v>1</v>
      </c>
      <c r="I35" s="4"/>
      <c r="J35" s="265">
        <f t="shared" si="0"/>
        <v>1</v>
      </c>
    </row>
    <row r="36" spans="1:10" ht="17.25" customHeight="1" x14ac:dyDescent="0.3">
      <c r="A36" s="813" t="s">
        <v>382</v>
      </c>
      <c r="B36" s="814"/>
      <c r="C36" s="316">
        <v>80200627</v>
      </c>
      <c r="D36" s="319"/>
      <c r="E36" s="815"/>
      <c r="F36" s="815"/>
      <c r="G36" s="3" t="s">
        <v>380</v>
      </c>
      <c r="H36" s="3">
        <v>2</v>
      </c>
      <c r="I36" s="4"/>
      <c r="J36" s="265">
        <f t="shared" si="0"/>
        <v>2</v>
      </c>
    </row>
    <row r="37" spans="1:10" ht="17.25" customHeight="1" x14ac:dyDescent="0.3">
      <c r="A37" s="813" t="s">
        <v>383</v>
      </c>
      <c r="B37" s="814"/>
      <c r="C37" s="316">
        <v>81400296</v>
      </c>
      <c r="D37" s="319"/>
      <c r="E37" s="815"/>
      <c r="F37" s="815"/>
      <c r="G37" s="3" t="s">
        <v>380</v>
      </c>
      <c r="H37" s="3">
        <v>2</v>
      </c>
      <c r="I37" s="4"/>
      <c r="J37" s="265">
        <f t="shared" si="0"/>
        <v>2</v>
      </c>
    </row>
    <row r="38" spans="1:10" ht="17.25" customHeight="1" x14ac:dyDescent="0.3">
      <c r="A38" s="813" t="s">
        <v>384</v>
      </c>
      <c r="B38" s="814"/>
      <c r="C38" s="316">
        <v>81400056</v>
      </c>
      <c r="D38" s="319"/>
      <c r="E38" s="815"/>
      <c r="F38" s="815"/>
      <c r="G38" s="3" t="s">
        <v>380</v>
      </c>
      <c r="H38" s="3">
        <v>1</v>
      </c>
      <c r="I38" s="4"/>
      <c r="J38" s="265">
        <f t="shared" si="0"/>
        <v>1</v>
      </c>
    </row>
    <row r="39" spans="1:10" ht="17.25" customHeight="1" thickBot="1" x14ac:dyDescent="0.35">
      <c r="A39" s="816" t="s">
        <v>385</v>
      </c>
      <c r="B39" s="817"/>
      <c r="C39" s="323" t="s">
        <v>332</v>
      </c>
      <c r="D39" s="324"/>
      <c r="E39" s="809"/>
      <c r="F39" s="810"/>
      <c r="G39" s="214" t="s">
        <v>334</v>
      </c>
      <c r="H39" s="18">
        <v>5</v>
      </c>
      <c r="I39" s="325"/>
      <c r="J39" s="272">
        <f t="shared" si="0"/>
        <v>5</v>
      </c>
    </row>
    <row r="40" spans="1:10" ht="17.25" customHeight="1" x14ac:dyDescent="0.3">
      <c r="A40" s="820" t="s">
        <v>386</v>
      </c>
      <c r="B40" s="821"/>
      <c r="C40" s="821"/>
      <c r="D40" s="821"/>
      <c r="E40" s="821"/>
      <c r="F40" s="821"/>
      <c r="G40" s="821"/>
      <c r="H40" s="821"/>
      <c r="I40" s="821"/>
      <c r="J40" s="822"/>
    </row>
    <row r="41" spans="1:10" ht="17.25" customHeight="1" x14ac:dyDescent="0.3">
      <c r="A41" s="818" t="s">
        <v>387</v>
      </c>
      <c r="B41" s="819"/>
      <c r="C41" s="317">
        <v>81600601</v>
      </c>
      <c r="D41" s="319"/>
      <c r="E41" s="811"/>
      <c r="F41" s="812"/>
      <c r="G41" s="107" t="s">
        <v>167</v>
      </c>
      <c r="H41" s="14">
        <v>2</v>
      </c>
      <c r="I41" s="4"/>
      <c r="J41" s="265">
        <f t="shared" si="0"/>
        <v>2</v>
      </c>
    </row>
    <row r="42" spans="1:10" ht="17.25" customHeight="1" x14ac:dyDescent="0.3">
      <c r="A42" s="805" t="s">
        <v>388</v>
      </c>
      <c r="B42" s="806"/>
      <c r="C42" s="317">
        <v>81600617</v>
      </c>
      <c r="D42" s="319"/>
      <c r="E42" s="811"/>
      <c r="F42" s="812"/>
      <c r="G42" s="107" t="s">
        <v>380</v>
      </c>
      <c r="H42" s="14">
        <v>1</v>
      </c>
      <c r="I42" s="4"/>
      <c r="J42" s="265">
        <f t="shared" si="0"/>
        <v>1</v>
      </c>
    </row>
    <row r="43" spans="1:10" ht="17.25" customHeight="1" x14ac:dyDescent="0.3">
      <c r="A43" s="805" t="s">
        <v>389</v>
      </c>
      <c r="B43" s="806"/>
      <c r="C43" s="317">
        <v>81600631</v>
      </c>
      <c r="D43" s="319"/>
      <c r="E43" s="811"/>
      <c r="F43" s="812"/>
      <c r="G43" s="107" t="s">
        <v>390</v>
      </c>
      <c r="H43" s="14">
        <v>2</v>
      </c>
      <c r="I43" s="4"/>
      <c r="J43" s="265">
        <f t="shared" si="0"/>
        <v>2</v>
      </c>
    </row>
    <row r="44" spans="1:10" ht="17.25" customHeight="1" x14ac:dyDescent="0.3">
      <c r="A44" s="805" t="s">
        <v>391</v>
      </c>
      <c r="B44" s="806"/>
      <c r="C44" s="317">
        <v>81600648</v>
      </c>
      <c r="D44" s="319"/>
      <c r="E44" s="811"/>
      <c r="F44" s="812"/>
      <c r="G44" s="107" t="s">
        <v>380</v>
      </c>
      <c r="H44" s="14">
        <v>1</v>
      </c>
      <c r="I44" s="4"/>
      <c r="J44" s="265">
        <f t="shared" si="0"/>
        <v>1</v>
      </c>
    </row>
    <row r="45" spans="1:10" ht="17.25" customHeight="1" x14ac:dyDescent="0.3">
      <c r="A45" s="805" t="s">
        <v>392</v>
      </c>
      <c r="B45" s="806"/>
      <c r="C45" s="317">
        <v>81600669</v>
      </c>
      <c r="D45" s="319"/>
      <c r="E45" s="811"/>
      <c r="F45" s="812"/>
      <c r="G45" s="107" t="s">
        <v>390</v>
      </c>
      <c r="H45" s="14">
        <v>3</v>
      </c>
      <c r="I45" s="4"/>
      <c r="J45" s="265">
        <f t="shared" si="0"/>
        <v>3</v>
      </c>
    </row>
    <row r="46" spans="1:10" ht="17.25" customHeight="1" x14ac:dyDescent="0.3">
      <c r="A46" s="805" t="s">
        <v>393</v>
      </c>
      <c r="B46" s="806"/>
      <c r="C46" s="317">
        <v>81600670</v>
      </c>
      <c r="D46" s="319"/>
      <c r="E46" s="811"/>
      <c r="F46" s="812"/>
      <c r="G46" s="107" t="s">
        <v>390</v>
      </c>
      <c r="H46" s="14">
        <v>1</v>
      </c>
      <c r="I46" s="4"/>
      <c r="J46" s="265">
        <f t="shared" si="0"/>
        <v>1</v>
      </c>
    </row>
    <row r="47" spans="1:10" ht="17.25" customHeight="1" x14ac:dyDescent="0.3">
      <c r="A47" s="805" t="s">
        <v>394</v>
      </c>
      <c r="B47" s="806"/>
      <c r="C47" s="317">
        <v>81600671</v>
      </c>
      <c r="D47" s="319"/>
      <c r="E47" s="417"/>
      <c r="F47" s="418"/>
      <c r="G47" s="107" t="s">
        <v>390</v>
      </c>
      <c r="H47" s="14">
        <v>1</v>
      </c>
      <c r="I47" s="4"/>
      <c r="J47" s="265">
        <f t="shared" si="0"/>
        <v>1</v>
      </c>
    </row>
    <row r="48" spans="1:10" ht="17.25" customHeight="1" thickBot="1" x14ac:dyDescent="0.35">
      <c r="A48" s="807" t="s">
        <v>395</v>
      </c>
      <c r="B48" s="808"/>
      <c r="C48" s="326">
        <v>81600595</v>
      </c>
      <c r="D48" s="324"/>
      <c r="E48" s="809"/>
      <c r="F48" s="810"/>
      <c r="G48" s="214" t="s">
        <v>390</v>
      </c>
      <c r="H48" s="18">
        <v>1</v>
      </c>
      <c r="I48" s="325"/>
      <c r="J48" s="272">
        <f t="shared" si="0"/>
        <v>1</v>
      </c>
    </row>
    <row r="49" spans="1:10" ht="17.25" customHeight="1" x14ac:dyDescent="0.3">
      <c r="A49" s="802" t="s">
        <v>396</v>
      </c>
      <c r="B49" s="803"/>
      <c r="C49" s="327" t="s">
        <v>397</v>
      </c>
      <c r="D49" s="322"/>
      <c r="E49" s="804"/>
      <c r="F49" s="804"/>
      <c r="G49" s="328" t="s">
        <v>398</v>
      </c>
      <c r="H49" s="328">
        <v>1</v>
      </c>
      <c r="I49" s="329"/>
      <c r="J49" s="271">
        <f t="shared" si="0"/>
        <v>1</v>
      </c>
    </row>
    <row r="50" spans="1:10" ht="17.25" customHeight="1" thickBot="1" x14ac:dyDescent="0.35">
      <c r="A50" s="799" t="s">
        <v>399</v>
      </c>
      <c r="B50" s="800"/>
      <c r="C50" s="326" t="s">
        <v>397</v>
      </c>
      <c r="D50" s="324"/>
      <c r="E50" s="801"/>
      <c r="F50" s="801"/>
      <c r="G50" s="330" t="s">
        <v>398</v>
      </c>
      <c r="H50" s="330">
        <v>1</v>
      </c>
      <c r="I50" s="325"/>
      <c r="J50" s="272">
        <f t="shared" si="0"/>
        <v>1</v>
      </c>
    </row>
    <row r="51" spans="1:10" ht="17.25" customHeight="1" x14ac:dyDescent="0.3">
      <c r="A51" s="802" t="s">
        <v>400</v>
      </c>
      <c r="B51" s="803"/>
      <c r="C51" s="242"/>
      <c r="D51" s="322"/>
      <c r="E51" s="804"/>
      <c r="F51" s="804"/>
      <c r="G51" s="222"/>
      <c r="H51" s="230"/>
      <c r="I51" s="403"/>
      <c r="J51" s="271">
        <f t="shared" si="0"/>
        <v>0</v>
      </c>
    </row>
    <row r="52" spans="1:10" ht="17.25" customHeight="1" thickBot="1" x14ac:dyDescent="0.35">
      <c r="A52" s="799" t="s">
        <v>401</v>
      </c>
      <c r="B52" s="800"/>
      <c r="C52" s="121"/>
      <c r="D52" s="324"/>
      <c r="E52" s="801"/>
      <c r="F52" s="801"/>
      <c r="G52" s="119"/>
      <c r="H52" s="182"/>
      <c r="I52" s="404"/>
      <c r="J52" s="272">
        <f t="shared" si="0"/>
        <v>0</v>
      </c>
    </row>
  </sheetData>
  <sheetProtection formatRows="0"/>
  <mergeCells count="89">
    <mergeCell ref="A7:J7"/>
    <mergeCell ref="I1:J1"/>
    <mergeCell ref="B1:H1"/>
    <mergeCell ref="H5:J5"/>
    <mergeCell ref="A9:B9"/>
    <mergeCell ref="A10:B10"/>
    <mergeCell ref="E10:F10"/>
    <mergeCell ref="A14:B14"/>
    <mergeCell ref="E14:F14"/>
    <mergeCell ref="A15:B15"/>
    <mergeCell ref="E15:F15"/>
    <mergeCell ref="A16:B16"/>
    <mergeCell ref="E16:F16"/>
    <mergeCell ref="A11:B11"/>
    <mergeCell ref="E11:F11"/>
    <mergeCell ref="A12:B12"/>
    <mergeCell ref="E12:F12"/>
    <mergeCell ref="A13:B13"/>
    <mergeCell ref="E13:F13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F23"/>
    <mergeCell ref="A24:B24"/>
    <mergeCell ref="E24:F24"/>
    <mergeCell ref="A25:B25"/>
    <mergeCell ref="E25:F25"/>
    <mergeCell ref="A26:B26"/>
    <mergeCell ref="E26:F26"/>
    <mergeCell ref="A27:B27"/>
    <mergeCell ref="E27:F27"/>
    <mergeCell ref="A28:B28"/>
    <mergeCell ref="E28:F28"/>
    <mergeCell ref="A29:B29"/>
    <mergeCell ref="E29:F29"/>
    <mergeCell ref="A30:B30"/>
    <mergeCell ref="E30:F30"/>
    <mergeCell ref="A31:B31"/>
    <mergeCell ref="E31:F31"/>
    <mergeCell ref="A35:B35"/>
    <mergeCell ref="E35:F35"/>
    <mergeCell ref="A36:B36"/>
    <mergeCell ref="E36:F36"/>
    <mergeCell ref="A37:B37"/>
    <mergeCell ref="E37:F37"/>
    <mergeCell ref="A32:B32"/>
    <mergeCell ref="E32:F32"/>
    <mergeCell ref="A33:B33"/>
    <mergeCell ref="E33:F33"/>
    <mergeCell ref="A34:B34"/>
    <mergeCell ref="E34:F34"/>
    <mergeCell ref="A38:B38"/>
    <mergeCell ref="E38:F38"/>
    <mergeCell ref="A39:B39"/>
    <mergeCell ref="E39:F39"/>
    <mergeCell ref="A43:B43"/>
    <mergeCell ref="E43:F43"/>
    <mergeCell ref="A41:B41"/>
    <mergeCell ref="E41:F41"/>
    <mergeCell ref="A42:B42"/>
    <mergeCell ref="E42:F42"/>
    <mergeCell ref="A40:J40"/>
    <mergeCell ref="A47:B47"/>
    <mergeCell ref="A48:B48"/>
    <mergeCell ref="E48:F48"/>
    <mergeCell ref="A44:B44"/>
    <mergeCell ref="E44:F44"/>
    <mergeCell ref="A45:B45"/>
    <mergeCell ref="E45:F45"/>
    <mergeCell ref="A46:B46"/>
    <mergeCell ref="E46:F46"/>
    <mergeCell ref="A52:B52"/>
    <mergeCell ref="E52:F52"/>
    <mergeCell ref="A51:B51"/>
    <mergeCell ref="E51:F51"/>
    <mergeCell ref="A49:B49"/>
    <mergeCell ref="E49:F49"/>
    <mergeCell ref="A50:B50"/>
    <mergeCell ref="E50:F50"/>
  </mergeCells>
  <dataValidations count="1">
    <dataValidation type="list" allowBlank="1" showInputMessage="1" showErrorMessage="1" sqref="D10:D39 D41:D52" xr:uid="{00000000-0002-0000-0300-000000000000}">
      <formula1>"GOOD, BAD, FAIR, SEE REMARKS, USED"</formula1>
    </dataValidation>
  </dataValidations>
  <pageMargins left="0.23622047244094491" right="0.15748031496062992" top="0.23622047244094491" bottom="0.39370078740157483" header="0.15748031496062992" footer="0.15748031496062992"/>
  <pageSetup paperSize="9" scale="53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99E9-384D-4663-ABD8-2E3A5D6E2FA9}">
  <sheetPr>
    <pageSetUpPr fitToPage="1"/>
  </sheetPr>
  <dimension ref="A1:H62"/>
  <sheetViews>
    <sheetView zoomScale="90" zoomScaleNormal="90" workbookViewId="0">
      <selection activeCell="C13" sqref="C13"/>
    </sheetView>
  </sheetViews>
  <sheetFormatPr defaultColWidth="8.796875" defaultRowHeight="20.25" customHeight="1" x14ac:dyDescent="0.3"/>
  <cols>
    <col min="1" max="1" width="3.8984375" style="351" customWidth="1"/>
    <col min="2" max="2" width="12.19921875" style="362" customWidth="1"/>
    <col min="3" max="3" width="47.8984375" style="362" customWidth="1"/>
    <col min="4" max="4" width="10.59765625" style="351" bestFit="1" customWidth="1"/>
    <col min="5" max="5" width="8.796875" style="362"/>
    <col min="6" max="6" width="15" style="362" bestFit="1" customWidth="1"/>
    <col min="7" max="16384" width="8.796875" style="362"/>
  </cols>
  <sheetData>
    <row r="1" spans="1:8" s="293" customFormat="1" ht="73.5" customHeight="1" thickBot="1" x14ac:dyDescent="0.35">
      <c r="A1" s="833"/>
      <c r="B1" s="834"/>
      <c r="C1" s="835" t="str">
        <f>'HC EWA Request'!B1</f>
        <v>SAFETY, HEALTH, ENVIRONMENT AND QUALITY MANAGEMENT SYSTEM
6.6.29 EWA FOR HOLD CLEANING
REPORTING FORMS MANUAL</v>
      </c>
      <c r="D1" s="836"/>
      <c r="E1" s="837"/>
      <c r="F1" s="386" t="str">
        <f>'HC EWA Request'!N1</f>
        <v>Form : 6.06.29
Date : 12-Aug-2025
Rev : 10.4
App By : DPA</v>
      </c>
    </row>
    <row r="2" spans="1:8" s="293" customFormat="1" ht="12.75" x14ac:dyDescent="0.3">
      <c r="A2" s="287"/>
      <c r="B2" s="287"/>
      <c r="C2" s="287"/>
      <c r="D2" s="287"/>
      <c r="E2" s="287"/>
      <c r="F2" s="287"/>
      <c r="G2" s="291"/>
    </row>
    <row r="3" spans="1:8" s="293" customFormat="1" ht="12.75" x14ac:dyDescent="0.3">
      <c r="A3" s="838" t="s">
        <v>116</v>
      </c>
      <c r="B3" s="838"/>
      <c r="C3" s="462"/>
      <c r="D3" s="287"/>
      <c r="E3" s="294" t="s">
        <v>115</v>
      </c>
      <c r="F3" s="481"/>
      <c r="G3" s="291"/>
    </row>
    <row r="4" spans="1:8" s="293" customFormat="1" ht="12.75" x14ac:dyDescent="0.3">
      <c r="A4" s="290"/>
      <c r="B4" s="287"/>
      <c r="C4" s="287"/>
      <c r="D4" s="287"/>
      <c r="E4" s="291"/>
      <c r="F4" s="287"/>
      <c r="G4" s="291"/>
    </row>
    <row r="5" spans="1:8" s="293" customFormat="1" ht="12.75" x14ac:dyDescent="0.3">
      <c r="A5" s="838" t="s">
        <v>113</v>
      </c>
      <c r="B5" s="838"/>
      <c r="C5" s="481">
        <f>'HC EWA Request'!C3</f>
        <v>0</v>
      </c>
      <c r="D5" s="287"/>
      <c r="E5" s="294" t="s">
        <v>402</v>
      </c>
      <c r="F5" s="481"/>
      <c r="G5" s="287"/>
      <c r="H5" s="287"/>
    </row>
    <row r="6" spans="1:8" s="293" customFormat="1" ht="12.75" x14ac:dyDescent="0.3">
      <c r="A6" s="287"/>
      <c r="B6" s="287"/>
      <c r="C6" s="287"/>
      <c r="D6" s="287"/>
      <c r="E6" s="287"/>
      <c r="F6" s="292"/>
      <c r="G6" s="291"/>
    </row>
    <row r="7" spans="1:8" s="293" customFormat="1" ht="15" customHeight="1" x14ac:dyDescent="0.3">
      <c r="A7" s="832" t="s">
        <v>403</v>
      </c>
      <c r="B7" s="832"/>
      <c r="C7" s="832"/>
      <c r="D7" s="832"/>
      <c r="E7" s="832"/>
      <c r="F7" s="832"/>
      <c r="G7" s="350"/>
      <c r="H7" s="350"/>
    </row>
    <row r="8" spans="1:8" ht="20.25" customHeight="1" thickBot="1" x14ac:dyDescent="0.35"/>
    <row r="9" spans="1:8" ht="27" customHeight="1" thickBot="1" x14ac:dyDescent="0.35">
      <c r="A9" s="574" t="s">
        <v>404</v>
      </c>
      <c r="B9" s="575" t="s">
        <v>405</v>
      </c>
      <c r="C9" s="575" t="s">
        <v>406</v>
      </c>
      <c r="D9" s="575" t="s">
        <v>407</v>
      </c>
      <c r="E9" s="550" t="s">
        <v>276</v>
      </c>
      <c r="F9" s="551" t="s">
        <v>277</v>
      </c>
    </row>
    <row r="10" spans="1:8" ht="27" customHeight="1" x14ac:dyDescent="0.3">
      <c r="A10" s="556">
        <v>1</v>
      </c>
      <c r="B10" s="576"/>
      <c r="C10" s="577" t="s">
        <v>408</v>
      </c>
      <c r="D10" s="576" t="s">
        <v>409</v>
      </c>
      <c r="E10" s="581"/>
      <c r="F10" s="578"/>
    </row>
    <row r="11" spans="1:8" ht="27" customHeight="1" x14ac:dyDescent="0.3">
      <c r="A11" s="552">
        <f>SUM(A10)+1</f>
        <v>2</v>
      </c>
      <c r="B11" s="553">
        <v>81001009</v>
      </c>
      <c r="C11" s="554" t="s">
        <v>410</v>
      </c>
      <c r="D11" s="555">
        <v>1</v>
      </c>
      <c r="E11" s="582"/>
      <c r="F11" s="579" t="str">
        <f>IF(E11="","",SUM(D11-E11))</f>
        <v/>
      </c>
    </row>
    <row r="12" spans="1:8" ht="27" customHeight="1" x14ac:dyDescent="0.3">
      <c r="A12" s="552">
        <f t="shared" ref="A12:A15" si="0">SUM(A11)+1</f>
        <v>3</v>
      </c>
      <c r="B12" s="553">
        <v>81102456</v>
      </c>
      <c r="C12" s="554" t="s">
        <v>411</v>
      </c>
      <c r="D12" s="555">
        <v>1</v>
      </c>
      <c r="E12" s="582"/>
      <c r="F12" s="579" t="str">
        <f t="shared" ref="F12:F62" si="1">IF(E12="","",SUM(D12-E12))</f>
        <v/>
      </c>
    </row>
    <row r="13" spans="1:8" ht="27" customHeight="1" x14ac:dyDescent="0.3">
      <c r="A13" s="552">
        <f t="shared" si="0"/>
        <v>4</v>
      </c>
      <c r="B13" s="553">
        <v>81100986</v>
      </c>
      <c r="C13" s="554" t="s">
        <v>412</v>
      </c>
      <c r="D13" s="555">
        <v>1</v>
      </c>
      <c r="E13" s="582"/>
      <c r="F13" s="579" t="str">
        <f t="shared" si="1"/>
        <v/>
      </c>
    </row>
    <row r="14" spans="1:8" ht="27" customHeight="1" x14ac:dyDescent="0.3">
      <c r="A14" s="552">
        <f t="shared" si="0"/>
        <v>5</v>
      </c>
      <c r="B14" s="553">
        <v>81102119</v>
      </c>
      <c r="C14" s="554" t="s">
        <v>413</v>
      </c>
      <c r="D14" s="555">
        <v>1</v>
      </c>
      <c r="E14" s="582"/>
      <c r="F14" s="579" t="str">
        <f t="shared" si="1"/>
        <v/>
      </c>
    </row>
    <row r="15" spans="1:8" ht="27" customHeight="1" x14ac:dyDescent="0.3">
      <c r="A15" s="552">
        <f t="shared" si="0"/>
        <v>6</v>
      </c>
      <c r="B15" s="553">
        <v>81102458</v>
      </c>
      <c r="C15" s="554" t="s">
        <v>414</v>
      </c>
      <c r="D15" s="555">
        <v>1</v>
      </c>
      <c r="E15" s="582"/>
      <c r="F15" s="579" t="str">
        <f t="shared" si="1"/>
        <v/>
      </c>
    </row>
    <row r="16" spans="1:8" ht="27" customHeight="1" x14ac:dyDescent="0.3">
      <c r="A16" s="552" t="s">
        <v>415</v>
      </c>
      <c r="B16" s="536">
        <v>83400625</v>
      </c>
      <c r="C16" s="537" t="s">
        <v>416</v>
      </c>
      <c r="D16" s="540" t="s">
        <v>417</v>
      </c>
      <c r="E16" s="582"/>
      <c r="F16" s="579" t="str">
        <f t="shared" si="1"/>
        <v/>
      </c>
    </row>
    <row r="17" spans="1:6" ht="27" customHeight="1" x14ac:dyDescent="0.3">
      <c r="A17" s="552" t="s">
        <v>418</v>
      </c>
      <c r="B17" s="536">
        <v>83400625</v>
      </c>
      <c r="C17" s="537" t="s">
        <v>419</v>
      </c>
      <c r="D17" s="540" t="s">
        <v>417</v>
      </c>
      <c r="E17" s="582"/>
      <c r="F17" s="579" t="str">
        <f t="shared" si="1"/>
        <v/>
      </c>
    </row>
    <row r="18" spans="1:6" ht="27" customHeight="1" x14ac:dyDescent="0.3">
      <c r="A18" s="552" t="s">
        <v>420</v>
      </c>
      <c r="B18" s="536">
        <v>83400625</v>
      </c>
      <c r="C18" s="537" t="s">
        <v>421</v>
      </c>
      <c r="D18" s="540" t="s">
        <v>422</v>
      </c>
      <c r="E18" s="582"/>
      <c r="F18" s="579" t="str">
        <f t="shared" si="1"/>
        <v/>
      </c>
    </row>
    <row r="19" spans="1:6" ht="27" customHeight="1" x14ac:dyDescent="0.3">
      <c r="A19" s="552">
        <v>8</v>
      </c>
      <c r="B19" s="536">
        <v>80100905</v>
      </c>
      <c r="C19" s="537" t="s">
        <v>423</v>
      </c>
      <c r="D19" s="538">
        <v>6</v>
      </c>
      <c r="E19" s="582"/>
      <c r="F19" s="579" t="str">
        <f t="shared" si="1"/>
        <v/>
      </c>
    </row>
    <row r="20" spans="1:6" ht="27" customHeight="1" x14ac:dyDescent="0.3">
      <c r="A20" s="552">
        <f>SUM(A19)+1</f>
        <v>9</v>
      </c>
      <c r="B20" s="536">
        <v>80500105</v>
      </c>
      <c r="C20" s="537" t="s">
        <v>424</v>
      </c>
      <c r="D20" s="538">
        <v>2</v>
      </c>
      <c r="E20" s="582"/>
      <c r="F20" s="579" t="str">
        <f t="shared" si="1"/>
        <v/>
      </c>
    </row>
    <row r="21" spans="1:6" ht="27" customHeight="1" x14ac:dyDescent="0.3">
      <c r="A21" s="552">
        <f t="shared" ref="A21:A58" si="2">SUM(A20)+1</f>
        <v>10</v>
      </c>
      <c r="B21" s="536">
        <v>81402591</v>
      </c>
      <c r="C21" s="537" t="s">
        <v>425</v>
      </c>
      <c r="D21" s="538">
        <v>4</v>
      </c>
      <c r="E21" s="582"/>
      <c r="F21" s="579" t="str">
        <f t="shared" si="1"/>
        <v/>
      </c>
    </row>
    <row r="22" spans="1:6" ht="27" customHeight="1" x14ac:dyDescent="0.3">
      <c r="A22" s="552">
        <f t="shared" si="2"/>
        <v>11</v>
      </c>
      <c r="B22" s="536">
        <v>81402592</v>
      </c>
      <c r="C22" s="537" t="s">
        <v>425</v>
      </c>
      <c r="D22" s="538">
        <v>4</v>
      </c>
      <c r="E22" s="582"/>
      <c r="F22" s="579" t="str">
        <f t="shared" si="1"/>
        <v/>
      </c>
    </row>
    <row r="23" spans="1:6" ht="20.25" customHeight="1" x14ac:dyDescent="0.3">
      <c r="A23" s="552">
        <f t="shared" si="2"/>
        <v>12</v>
      </c>
      <c r="B23" s="536">
        <v>80100669</v>
      </c>
      <c r="C23" s="537" t="s">
        <v>426</v>
      </c>
      <c r="D23" s="538">
        <v>4</v>
      </c>
      <c r="E23" s="583"/>
      <c r="F23" s="579" t="str">
        <f t="shared" si="1"/>
        <v/>
      </c>
    </row>
    <row r="24" spans="1:6" ht="20.25" customHeight="1" x14ac:dyDescent="0.3">
      <c r="A24" s="552">
        <f t="shared" si="2"/>
        <v>13</v>
      </c>
      <c r="B24" s="536">
        <v>81001851</v>
      </c>
      <c r="C24" s="537" t="s">
        <v>427</v>
      </c>
      <c r="D24" s="538">
        <v>4</v>
      </c>
      <c r="E24" s="583"/>
      <c r="F24" s="579" t="str">
        <f t="shared" si="1"/>
        <v/>
      </c>
    </row>
    <row r="25" spans="1:6" ht="20.25" customHeight="1" x14ac:dyDescent="0.3">
      <c r="A25" s="552">
        <f t="shared" si="2"/>
        <v>14</v>
      </c>
      <c r="B25" s="536">
        <v>80100835</v>
      </c>
      <c r="C25" s="537" t="s">
        <v>428</v>
      </c>
      <c r="D25" s="538">
        <v>6</v>
      </c>
      <c r="E25" s="583"/>
      <c r="F25" s="579" t="str">
        <f t="shared" si="1"/>
        <v/>
      </c>
    </row>
    <row r="26" spans="1:6" ht="20.25" customHeight="1" x14ac:dyDescent="0.3">
      <c r="A26" s="552">
        <f t="shared" si="2"/>
        <v>15</v>
      </c>
      <c r="B26" s="536">
        <v>81002071</v>
      </c>
      <c r="C26" s="537" t="s">
        <v>429</v>
      </c>
      <c r="D26" s="538">
        <v>2</v>
      </c>
      <c r="E26" s="583"/>
      <c r="F26" s="579" t="str">
        <f t="shared" si="1"/>
        <v/>
      </c>
    </row>
    <row r="27" spans="1:6" ht="20.25" customHeight="1" x14ac:dyDescent="0.3">
      <c r="A27" s="552">
        <f t="shared" si="2"/>
        <v>16</v>
      </c>
      <c r="B27" s="536">
        <v>80101671</v>
      </c>
      <c r="C27" s="537" t="s">
        <v>430</v>
      </c>
      <c r="D27" s="538">
        <v>6</v>
      </c>
      <c r="E27" s="583"/>
      <c r="F27" s="579" t="str">
        <f t="shared" si="1"/>
        <v/>
      </c>
    </row>
    <row r="28" spans="1:6" ht="20.25" customHeight="1" x14ac:dyDescent="0.3">
      <c r="A28" s="552">
        <f t="shared" si="2"/>
        <v>17</v>
      </c>
      <c r="B28" s="536">
        <v>81002157</v>
      </c>
      <c r="C28" s="537" t="s">
        <v>431</v>
      </c>
      <c r="D28" s="538">
        <v>2</v>
      </c>
      <c r="E28" s="583"/>
      <c r="F28" s="579" t="str">
        <f t="shared" si="1"/>
        <v/>
      </c>
    </row>
    <row r="29" spans="1:6" ht="20.25" customHeight="1" x14ac:dyDescent="0.3">
      <c r="A29" s="552">
        <f t="shared" si="2"/>
        <v>18</v>
      </c>
      <c r="B29" s="536">
        <v>81002070</v>
      </c>
      <c r="C29" s="537" t="s">
        <v>432</v>
      </c>
      <c r="D29" s="538">
        <v>4</v>
      </c>
      <c r="E29" s="583"/>
      <c r="F29" s="579" t="str">
        <f t="shared" si="1"/>
        <v/>
      </c>
    </row>
    <row r="30" spans="1:6" ht="20.25" customHeight="1" x14ac:dyDescent="0.3">
      <c r="A30" s="552">
        <f t="shared" si="2"/>
        <v>19</v>
      </c>
      <c r="B30" s="536">
        <v>81002062</v>
      </c>
      <c r="C30" s="537" t="s">
        <v>433</v>
      </c>
      <c r="D30" s="538">
        <v>1</v>
      </c>
      <c r="E30" s="583"/>
      <c r="F30" s="579" t="str">
        <f t="shared" si="1"/>
        <v/>
      </c>
    </row>
    <row r="31" spans="1:6" ht="20.25" customHeight="1" x14ac:dyDescent="0.3">
      <c r="A31" s="552">
        <f t="shared" si="2"/>
        <v>20</v>
      </c>
      <c r="B31" s="536">
        <v>81002116</v>
      </c>
      <c r="C31" s="537" t="s">
        <v>434</v>
      </c>
      <c r="D31" s="538">
        <v>1</v>
      </c>
      <c r="E31" s="583"/>
      <c r="F31" s="579" t="str">
        <f t="shared" si="1"/>
        <v/>
      </c>
    </row>
    <row r="32" spans="1:6" ht="20.25" customHeight="1" x14ac:dyDescent="0.3">
      <c r="A32" s="552">
        <f t="shared" si="2"/>
        <v>21</v>
      </c>
      <c r="B32" s="536">
        <v>81201988</v>
      </c>
      <c r="C32" s="537" t="s">
        <v>435</v>
      </c>
      <c r="D32" s="538">
        <v>1</v>
      </c>
      <c r="E32" s="583"/>
      <c r="F32" s="579" t="str">
        <f t="shared" si="1"/>
        <v/>
      </c>
    </row>
    <row r="33" spans="1:6" ht="20.25" customHeight="1" x14ac:dyDescent="0.3">
      <c r="A33" s="552">
        <f t="shared" si="2"/>
        <v>22</v>
      </c>
      <c r="B33" s="536">
        <v>80500862</v>
      </c>
      <c r="C33" s="537" t="s">
        <v>436</v>
      </c>
      <c r="D33" s="538">
        <v>2</v>
      </c>
      <c r="E33" s="583"/>
      <c r="F33" s="579" t="str">
        <f t="shared" si="1"/>
        <v/>
      </c>
    </row>
    <row r="34" spans="1:6" ht="20.25" customHeight="1" x14ac:dyDescent="0.3">
      <c r="A34" s="552">
        <f t="shared" si="2"/>
        <v>23</v>
      </c>
      <c r="B34" s="536">
        <v>80100052</v>
      </c>
      <c r="C34" s="537" t="s">
        <v>437</v>
      </c>
      <c r="D34" s="538">
        <v>1</v>
      </c>
      <c r="E34" s="583"/>
      <c r="F34" s="579" t="str">
        <f t="shared" si="1"/>
        <v/>
      </c>
    </row>
    <row r="35" spans="1:6" ht="20.25" customHeight="1" x14ac:dyDescent="0.3">
      <c r="A35" s="552">
        <f t="shared" si="2"/>
        <v>24</v>
      </c>
      <c r="B35" s="537" t="s">
        <v>438</v>
      </c>
      <c r="C35" s="537" t="s">
        <v>439</v>
      </c>
      <c r="D35" s="538">
        <v>1</v>
      </c>
      <c r="E35" s="583"/>
      <c r="F35" s="579" t="str">
        <f t="shared" si="1"/>
        <v/>
      </c>
    </row>
    <row r="36" spans="1:6" ht="20.25" customHeight="1" x14ac:dyDescent="0.3">
      <c r="A36" s="552">
        <f t="shared" si="2"/>
        <v>25</v>
      </c>
      <c r="B36" s="536">
        <v>81002063</v>
      </c>
      <c r="C36" s="537" t="s">
        <v>440</v>
      </c>
      <c r="D36" s="538">
        <v>1</v>
      </c>
      <c r="E36" s="583"/>
      <c r="F36" s="579" t="str">
        <f t="shared" si="1"/>
        <v/>
      </c>
    </row>
    <row r="37" spans="1:6" ht="20.25" customHeight="1" x14ac:dyDescent="0.3">
      <c r="A37" s="552">
        <f t="shared" si="2"/>
        <v>26</v>
      </c>
      <c r="B37" s="536">
        <v>80100053</v>
      </c>
      <c r="C37" s="537" t="s">
        <v>428</v>
      </c>
      <c r="D37" s="538">
        <v>5</v>
      </c>
      <c r="E37" s="583"/>
      <c r="F37" s="579" t="str">
        <f t="shared" si="1"/>
        <v/>
      </c>
    </row>
    <row r="38" spans="1:6" ht="20.25" customHeight="1" x14ac:dyDescent="0.3">
      <c r="A38" s="552">
        <f t="shared" si="2"/>
        <v>27</v>
      </c>
      <c r="B38" s="536">
        <v>81002066</v>
      </c>
      <c r="C38" s="537" t="s">
        <v>441</v>
      </c>
      <c r="D38" s="538">
        <v>1</v>
      </c>
      <c r="E38" s="583"/>
      <c r="F38" s="579" t="str">
        <f t="shared" si="1"/>
        <v/>
      </c>
    </row>
    <row r="39" spans="1:6" ht="20.25" customHeight="1" x14ac:dyDescent="0.3">
      <c r="A39" s="552">
        <f t="shared" si="2"/>
        <v>28</v>
      </c>
      <c r="B39" s="536">
        <v>80100632</v>
      </c>
      <c r="C39" s="537" t="s">
        <v>442</v>
      </c>
      <c r="D39" s="538">
        <v>2</v>
      </c>
      <c r="E39" s="583"/>
      <c r="F39" s="579" t="str">
        <f t="shared" si="1"/>
        <v/>
      </c>
    </row>
    <row r="40" spans="1:6" ht="20.25" customHeight="1" x14ac:dyDescent="0.3">
      <c r="A40" s="552">
        <f t="shared" si="2"/>
        <v>29</v>
      </c>
      <c r="B40" s="536">
        <v>80100593</v>
      </c>
      <c r="C40" s="537" t="s">
        <v>443</v>
      </c>
      <c r="D40" s="538">
        <v>6</v>
      </c>
      <c r="E40" s="583"/>
      <c r="F40" s="579" t="str">
        <f t="shared" si="1"/>
        <v/>
      </c>
    </row>
    <row r="41" spans="1:6" ht="20.25" customHeight="1" x14ac:dyDescent="0.3">
      <c r="A41" s="552">
        <f t="shared" si="2"/>
        <v>30</v>
      </c>
      <c r="B41" s="537" t="s">
        <v>438</v>
      </c>
      <c r="C41" s="537" t="s">
        <v>444</v>
      </c>
      <c r="D41" s="538">
        <v>1</v>
      </c>
      <c r="E41" s="583"/>
      <c r="F41" s="579" t="str">
        <f t="shared" si="1"/>
        <v/>
      </c>
    </row>
    <row r="42" spans="1:6" ht="20.25" customHeight="1" x14ac:dyDescent="0.3">
      <c r="A42" s="552">
        <f t="shared" si="2"/>
        <v>31</v>
      </c>
      <c r="B42" s="537" t="s">
        <v>438</v>
      </c>
      <c r="C42" s="537" t="s">
        <v>445</v>
      </c>
      <c r="D42" s="538">
        <v>1</v>
      </c>
      <c r="E42" s="583"/>
      <c r="F42" s="579" t="str">
        <f t="shared" si="1"/>
        <v/>
      </c>
    </row>
    <row r="43" spans="1:6" ht="20.25" customHeight="1" x14ac:dyDescent="0.3">
      <c r="A43" s="552">
        <f t="shared" si="2"/>
        <v>32</v>
      </c>
      <c r="B43" s="537" t="s">
        <v>438</v>
      </c>
      <c r="C43" s="537" t="s">
        <v>446</v>
      </c>
      <c r="D43" s="538">
        <v>1</v>
      </c>
      <c r="E43" s="583"/>
      <c r="F43" s="579" t="str">
        <f t="shared" si="1"/>
        <v/>
      </c>
    </row>
    <row r="44" spans="1:6" ht="20.25" customHeight="1" x14ac:dyDescent="0.3">
      <c r="A44" s="552">
        <f t="shared" si="2"/>
        <v>33</v>
      </c>
      <c r="B44" s="536">
        <v>81102328</v>
      </c>
      <c r="C44" s="537" t="s">
        <v>447</v>
      </c>
      <c r="D44" s="538">
        <v>1</v>
      </c>
      <c r="E44" s="583"/>
      <c r="F44" s="579" t="str">
        <f t="shared" si="1"/>
        <v/>
      </c>
    </row>
    <row r="45" spans="1:6" ht="20.25" customHeight="1" x14ac:dyDescent="0.3">
      <c r="A45" s="552">
        <f t="shared" si="2"/>
        <v>34</v>
      </c>
      <c r="B45" s="537" t="s">
        <v>438</v>
      </c>
      <c r="C45" s="537" t="s">
        <v>448</v>
      </c>
      <c r="D45" s="538">
        <v>1</v>
      </c>
      <c r="E45" s="583"/>
      <c r="F45" s="579" t="str">
        <f t="shared" si="1"/>
        <v/>
      </c>
    </row>
    <row r="46" spans="1:6" ht="20.25" customHeight="1" x14ac:dyDescent="0.3">
      <c r="A46" s="552">
        <f t="shared" si="2"/>
        <v>35</v>
      </c>
      <c r="B46" s="536">
        <v>81002156</v>
      </c>
      <c r="C46" s="537" t="s">
        <v>449</v>
      </c>
      <c r="D46" s="538">
        <v>1</v>
      </c>
      <c r="E46" s="583"/>
      <c r="F46" s="579" t="str">
        <f t="shared" si="1"/>
        <v/>
      </c>
    </row>
    <row r="47" spans="1:6" ht="20.25" customHeight="1" x14ac:dyDescent="0.3">
      <c r="A47" s="552">
        <f t="shared" si="2"/>
        <v>36</v>
      </c>
      <c r="B47" s="536">
        <v>80100999</v>
      </c>
      <c r="C47" s="537" t="s">
        <v>437</v>
      </c>
      <c r="D47" s="538">
        <v>4</v>
      </c>
      <c r="E47" s="583"/>
      <c r="F47" s="579" t="str">
        <f t="shared" si="1"/>
        <v/>
      </c>
    </row>
    <row r="48" spans="1:6" ht="20.25" customHeight="1" x14ac:dyDescent="0.3">
      <c r="A48" s="552">
        <f t="shared" si="2"/>
        <v>37</v>
      </c>
      <c r="B48" s="536">
        <v>81001164</v>
      </c>
      <c r="C48" s="537" t="s">
        <v>450</v>
      </c>
      <c r="D48" s="538">
        <v>2</v>
      </c>
      <c r="E48" s="583"/>
      <c r="F48" s="579" t="str">
        <f t="shared" si="1"/>
        <v/>
      </c>
    </row>
    <row r="49" spans="1:6" ht="20.25" customHeight="1" x14ac:dyDescent="0.3">
      <c r="A49" s="552">
        <f t="shared" si="2"/>
        <v>38</v>
      </c>
      <c r="B49" s="536">
        <v>81002067</v>
      </c>
      <c r="C49" s="537" t="s">
        <v>451</v>
      </c>
      <c r="D49" s="538">
        <v>1</v>
      </c>
      <c r="E49" s="583"/>
      <c r="F49" s="579" t="str">
        <f t="shared" si="1"/>
        <v/>
      </c>
    </row>
    <row r="50" spans="1:6" ht="20.25" customHeight="1" x14ac:dyDescent="0.3">
      <c r="A50" s="552">
        <f t="shared" si="2"/>
        <v>39</v>
      </c>
      <c r="B50" s="536">
        <v>81002114</v>
      </c>
      <c r="C50" s="537" t="s">
        <v>452</v>
      </c>
      <c r="D50" s="538">
        <v>1</v>
      </c>
      <c r="E50" s="583"/>
      <c r="F50" s="579" t="str">
        <f t="shared" si="1"/>
        <v/>
      </c>
    </row>
    <row r="51" spans="1:6" ht="20.25" customHeight="1" x14ac:dyDescent="0.3">
      <c r="A51" s="552">
        <f t="shared" si="2"/>
        <v>40</v>
      </c>
      <c r="B51" s="536">
        <v>81102318</v>
      </c>
      <c r="C51" s="537" t="s">
        <v>453</v>
      </c>
      <c r="D51" s="538">
        <v>1</v>
      </c>
      <c r="E51" s="583"/>
      <c r="F51" s="579" t="str">
        <f t="shared" si="1"/>
        <v/>
      </c>
    </row>
    <row r="52" spans="1:6" ht="20.25" customHeight="1" x14ac:dyDescent="0.3">
      <c r="A52" s="552">
        <f t="shared" si="2"/>
        <v>41</v>
      </c>
      <c r="B52" s="536">
        <v>81002069</v>
      </c>
      <c r="C52" s="537" t="s">
        <v>454</v>
      </c>
      <c r="D52" s="538">
        <v>1</v>
      </c>
      <c r="E52" s="583"/>
      <c r="F52" s="579" t="str">
        <f t="shared" si="1"/>
        <v/>
      </c>
    </row>
    <row r="53" spans="1:6" ht="20.25" customHeight="1" x14ac:dyDescent="0.3">
      <c r="A53" s="552">
        <f t="shared" si="2"/>
        <v>42</v>
      </c>
      <c r="B53" s="536">
        <v>80100697</v>
      </c>
      <c r="C53" s="537" t="s">
        <v>428</v>
      </c>
      <c r="D53" s="538">
        <v>17</v>
      </c>
      <c r="E53" s="583"/>
      <c r="F53" s="579" t="str">
        <f t="shared" si="1"/>
        <v/>
      </c>
    </row>
    <row r="54" spans="1:6" ht="20.25" customHeight="1" x14ac:dyDescent="0.3">
      <c r="A54" s="552">
        <f t="shared" si="2"/>
        <v>43</v>
      </c>
      <c r="B54" s="536">
        <v>80100732</v>
      </c>
      <c r="C54" s="537" t="s">
        <v>443</v>
      </c>
      <c r="D54" s="538">
        <v>34</v>
      </c>
      <c r="E54" s="583"/>
      <c r="F54" s="579" t="str">
        <f t="shared" si="1"/>
        <v/>
      </c>
    </row>
    <row r="55" spans="1:6" ht="20.25" customHeight="1" x14ac:dyDescent="0.3">
      <c r="A55" s="552">
        <f t="shared" si="2"/>
        <v>44</v>
      </c>
      <c r="B55" s="536">
        <v>80101157</v>
      </c>
      <c r="C55" s="537" t="s">
        <v>455</v>
      </c>
      <c r="D55" s="538">
        <v>17</v>
      </c>
      <c r="E55" s="583"/>
      <c r="F55" s="579" t="str">
        <f t="shared" si="1"/>
        <v/>
      </c>
    </row>
    <row r="56" spans="1:6" ht="20.25" customHeight="1" x14ac:dyDescent="0.3">
      <c r="A56" s="552">
        <f t="shared" si="2"/>
        <v>45</v>
      </c>
      <c r="B56" s="536">
        <v>81002072</v>
      </c>
      <c r="C56" s="537" t="s">
        <v>456</v>
      </c>
      <c r="D56" s="538">
        <v>1</v>
      </c>
      <c r="E56" s="583"/>
      <c r="F56" s="579" t="str">
        <f t="shared" si="1"/>
        <v/>
      </c>
    </row>
    <row r="57" spans="1:6" ht="20.25" customHeight="1" x14ac:dyDescent="0.3">
      <c r="A57" s="552">
        <f t="shared" si="2"/>
        <v>46</v>
      </c>
      <c r="B57" s="536">
        <v>80500971</v>
      </c>
      <c r="C57" s="537" t="s">
        <v>457</v>
      </c>
      <c r="D57" s="538">
        <v>2</v>
      </c>
      <c r="E57" s="583"/>
      <c r="F57" s="579" t="str">
        <f t="shared" si="1"/>
        <v/>
      </c>
    </row>
    <row r="58" spans="1:6" ht="20.25" customHeight="1" x14ac:dyDescent="0.3">
      <c r="A58" s="552">
        <f t="shared" si="2"/>
        <v>47</v>
      </c>
      <c r="B58" s="536">
        <v>84000647</v>
      </c>
      <c r="C58" s="537" t="s">
        <v>458</v>
      </c>
      <c r="D58" s="538">
        <v>2</v>
      </c>
      <c r="E58" s="583"/>
      <c r="F58" s="579" t="str">
        <f t="shared" si="1"/>
        <v/>
      </c>
    </row>
    <row r="59" spans="1:6" ht="20.25" customHeight="1" x14ac:dyDescent="0.3">
      <c r="A59" s="541" t="s">
        <v>438</v>
      </c>
      <c r="B59" s="536">
        <v>80101064</v>
      </c>
      <c r="C59" s="537" t="s">
        <v>459</v>
      </c>
      <c r="D59" s="538">
        <v>4</v>
      </c>
      <c r="E59" s="583"/>
      <c r="F59" s="579" t="str">
        <f t="shared" si="1"/>
        <v/>
      </c>
    </row>
    <row r="60" spans="1:6" ht="20.25" customHeight="1" x14ac:dyDescent="0.3">
      <c r="A60" s="541" t="s">
        <v>438</v>
      </c>
      <c r="B60" s="536">
        <v>80100310</v>
      </c>
      <c r="C60" s="537" t="s">
        <v>460</v>
      </c>
      <c r="D60" s="538">
        <v>4</v>
      </c>
      <c r="E60" s="583"/>
      <c r="F60" s="579" t="str">
        <f t="shared" si="1"/>
        <v/>
      </c>
    </row>
    <row r="61" spans="1:6" ht="20.25" customHeight="1" x14ac:dyDescent="0.3">
      <c r="A61" s="541" t="s">
        <v>438</v>
      </c>
      <c r="B61" s="536">
        <v>80100710</v>
      </c>
      <c r="C61" s="537" t="s">
        <v>461</v>
      </c>
      <c r="D61" s="538">
        <v>4</v>
      </c>
      <c r="E61" s="583"/>
      <c r="F61" s="579" t="str">
        <f t="shared" si="1"/>
        <v/>
      </c>
    </row>
    <row r="62" spans="1:6" ht="20.25" customHeight="1" thickBot="1" x14ac:dyDescent="0.35">
      <c r="A62" s="542" t="s">
        <v>438</v>
      </c>
      <c r="B62" s="543">
        <v>83900608</v>
      </c>
      <c r="C62" s="544" t="s">
        <v>462</v>
      </c>
      <c r="D62" s="545">
        <v>1</v>
      </c>
      <c r="E62" s="584"/>
      <c r="F62" s="580" t="str">
        <f t="shared" si="1"/>
        <v/>
      </c>
    </row>
  </sheetData>
  <sheetProtection formatRows="0" insertRows="0" insertHyperlinks="0" sort="0"/>
  <mergeCells count="5">
    <mergeCell ref="A7:F7"/>
    <mergeCell ref="A1:B1"/>
    <mergeCell ref="C1:E1"/>
    <mergeCell ref="A3:B3"/>
    <mergeCell ref="A5:B5"/>
  </mergeCells>
  <pageMargins left="0.15748031496062992" right="0.15748031496062992" top="0.19685039370078741" bottom="0.43307086614173229" header="0.15748031496062992" footer="0.15748031496062992"/>
  <pageSetup paperSize="9" scale="85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CA36-9262-43E1-AEFB-DFCEE3189367}">
  <sheetPr>
    <pageSetUpPr fitToPage="1"/>
  </sheetPr>
  <dimension ref="A1:I158"/>
  <sheetViews>
    <sheetView workbookViewId="0">
      <selection activeCell="I1" sqref="I1"/>
    </sheetView>
  </sheetViews>
  <sheetFormatPr defaultColWidth="8.796875" defaultRowHeight="12.75" x14ac:dyDescent="0.3"/>
  <cols>
    <col min="1" max="1" width="6.09765625" style="351" customWidth="1"/>
    <col min="2" max="2" width="8.796875" style="362" bestFit="1" customWidth="1"/>
    <col min="3" max="3" width="16.19921875" style="362" bestFit="1" customWidth="1"/>
    <col min="4" max="4" width="8.8984375" style="351" bestFit="1" customWidth="1"/>
    <col min="5" max="5" width="8.19921875" style="351" customWidth="1"/>
    <col min="6" max="6" width="9.59765625" style="351" customWidth="1"/>
    <col min="7" max="8" width="8.796875" style="362"/>
    <col min="9" max="9" width="15.09765625" style="362" customWidth="1"/>
    <col min="10" max="16384" width="8.796875" style="362"/>
  </cols>
  <sheetData>
    <row r="1" spans="1:9" s="293" customFormat="1" ht="66.75" customHeight="1" thickBot="1" x14ac:dyDescent="0.35">
      <c r="A1" s="855"/>
      <c r="B1" s="856"/>
      <c r="C1" s="857" t="str">
        <f>'HC EWA Request'!B1</f>
        <v>SAFETY, HEALTH, ENVIRONMENT AND QUALITY MANAGEMENT SYSTEM
6.6.29 EWA FOR HOLD CLEANING
REPORTING FORMS MANUAL</v>
      </c>
      <c r="D1" s="858"/>
      <c r="E1" s="858"/>
      <c r="F1" s="858"/>
      <c r="G1" s="858"/>
      <c r="H1" s="859"/>
      <c r="I1" s="382" t="str">
        <f>'HC EWA Request'!N1</f>
        <v>Form : 6.06.29
Date : 12-Aug-2025
Rev : 10.4
App By : DPA</v>
      </c>
    </row>
    <row r="2" spans="1:9" s="293" customFormat="1" ht="15" customHeight="1" x14ac:dyDescent="0.3">
      <c r="A2" s="291"/>
      <c r="B2" s="287"/>
      <c r="C2" s="287"/>
      <c r="D2" s="291"/>
      <c r="E2" s="291"/>
      <c r="F2" s="287"/>
      <c r="G2" s="291"/>
    </row>
    <row r="3" spans="1:9" s="293" customFormat="1" ht="15" customHeight="1" x14ac:dyDescent="0.3">
      <c r="A3" s="838" t="s">
        <v>116</v>
      </c>
      <c r="B3" s="838"/>
      <c r="C3" s="462"/>
      <c r="D3" s="291"/>
      <c r="E3" s="557"/>
      <c r="G3" s="294" t="s">
        <v>115</v>
      </c>
      <c r="H3" s="860"/>
      <c r="I3" s="860"/>
    </row>
    <row r="4" spans="1:9" s="293" customFormat="1" ht="15" customHeight="1" x14ac:dyDescent="0.3">
      <c r="A4" s="291"/>
      <c r="B4" s="287"/>
      <c r="C4" s="287"/>
      <c r="D4" s="291"/>
      <c r="E4" s="291"/>
      <c r="G4" s="287"/>
      <c r="H4" s="291"/>
    </row>
    <row r="5" spans="1:9" s="293" customFormat="1" ht="15" customHeight="1" x14ac:dyDescent="0.3">
      <c r="A5" s="838" t="s">
        <v>113</v>
      </c>
      <c r="B5" s="838"/>
      <c r="C5" s="481">
        <f>'HC EWA Request'!C3</f>
        <v>0</v>
      </c>
      <c r="D5" s="291"/>
      <c r="E5" s="557"/>
      <c r="G5" s="294" t="s">
        <v>402</v>
      </c>
      <c r="H5" s="860"/>
      <c r="I5" s="860"/>
    </row>
    <row r="6" spans="1:9" s="293" customFormat="1" ht="15" customHeight="1" x14ac:dyDescent="0.3">
      <c r="A6" s="291"/>
      <c r="B6" s="287"/>
      <c r="C6" s="287"/>
      <c r="D6" s="291"/>
      <c r="E6" s="291"/>
      <c r="F6" s="292"/>
      <c r="G6" s="291"/>
    </row>
    <row r="7" spans="1:9" s="293" customFormat="1" ht="15" customHeight="1" x14ac:dyDescent="0.3">
      <c r="A7" s="832" t="s">
        <v>594</v>
      </c>
      <c r="B7" s="832"/>
      <c r="C7" s="832"/>
      <c r="D7" s="832"/>
      <c r="E7" s="832"/>
      <c r="F7" s="832"/>
      <c r="G7" s="832"/>
      <c r="H7" s="832"/>
      <c r="I7" s="832"/>
    </row>
    <row r="8" spans="1:9" s="293" customFormat="1" ht="13.5" thickBot="1" x14ac:dyDescent="0.25">
      <c r="A8" s="604"/>
      <c r="B8" s="605"/>
      <c r="C8" s="605"/>
      <c r="D8" s="605"/>
      <c r="E8" s="605"/>
      <c r="F8" s="604"/>
      <c r="G8" s="605"/>
      <c r="H8" s="605"/>
      <c r="I8" s="603"/>
    </row>
    <row r="9" spans="1:9" ht="26.25" thickBot="1" x14ac:dyDescent="0.35">
      <c r="A9" s="606" t="s">
        <v>404</v>
      </c>
      <c r="B9" s="607" t="s">
        <v>405</v>
      </c>
      <c r="C9" s="852" t="s">
        <v>406</v>
      </c>
      <c r="D9" s="853"/>
      <c r="E9" s="853"/>
      <c r="F9" s="854"/>
      <c r="G9" s="607" t="s">
        <v>407</v>
      </c>
      <c r="H9" s="608" t="s">
        <v>276</v>
      </c>
      <c r="I9" s="609" t="s">
        <v>277</v>
      </c>
    </row>
    <row r="10" spans="1:9" ht="13.5" thickBot="1" x14ac:dyDescent="0.35">
      <c r="A10" s="849" t="s">
        <v>595</v>
      </c>
      <c r="B10" s="850"/>
      <c r="C10" s="850"/>
      <c r="D10" s="850"/>
      <c r="E10" s="850"/>
      <c r="F10" s="850"/>
      <c r="G10" s="850"/>
      <c r="H10" s="850"/>
      <c r="I10" s="851"/>
    </row>
    <row r="11" spans="1:9" x14ac:dyDescent="0.2">
      <c r="A11" s="610">
        <v>1</v>
      </c>
      <c r="B11" s="364" t="s">
        <v>596</v>
      </c>
      <c r="C11" s="840" t="s">
        <v>597</v>
      </c>
      <c r="D11" s="840"/>
      <c r="E11" s="840"/>
      <c r="F11" s="840"/>
      <c r="G11" s="364">
        <v>1</v>
      </c>
      <c r="H11" s="624"/>
      <c r="I11" s="611" t="str">
        <f>IF(H11="","",SUM(G11-H11))</f>
        <v/>
      </c>
    </row>
    <row r="12" spans="1:9" x14ac:dyDescent="0.2">
      <c r="A12" s="367">
        <v>2</v>
      </c>
      <c r="B12" s="366" t="s">
        <v>598</v>
      </c>
      <c r="C12" s="839" t="s">
        <v>599</v>
      </c>
      <c r="D12" s="839"/>
      <c r="E12" s="839"/>
      <c r="F12" s="839"/>
      <c r="G12" s="366">
        <v>1</v>
      </c>
      <c r="H12" s="625"/>
      <c r="I12" s="612" t="str">
        <f t="shared" ref="I12:I34" si="0">IF(H12="","",SUM(G12-H12))</f>
        <v/>
      </c>
    </row>
    <row r="13" spans="1:9" x14ac:dyDescent="0.2">
      <c r="A13" s="367">
        <v>3</v>
      </c>
      <c r="B13" s="366">
        <v>730436</v>
      </c>
      <c r="C13" s="839" t="s">
        <v>600</v>
      </c>
      <c r="D13" s="839"/>
      <c r="E13" s="839"/>
      <c r="F13" s="839"/>
      <c r="G13" s="366">
        <v>1</v>
      </c>
      <c r="H13" s="625"/>
      <c r="I13" s="612" t="str">
        <f t="shared" si="0"/>
        <v/>
      </c>
    </row>
    <row r="14" spans="1:9" x14ac:dyDescent="0.2">
      <c r="A14" s="367">
        <v>4</v>
      </c>
      <c r="B14" s="366" t="s">
        <v>601</v>
      </c>
      <c r="C14" s="839" t="s">
        <v>602</v>
      </c>
      <c r="D14" s="839"/>
      <c r="E14" s="839"/>
      <c r="F14" s="839"/>
      <c r="G14" s="366">
        <v>1</v>
      </c>
      <c r="H14" s="625"/>
      <c r="I14" s="612" t="str">
        <f t="shared" si="0"/>
        <v/>
      </c>
    </row>
    <row r="15" spans="1:9" x14ac:dyDescent="0.2">
      <c r="A15" s="367">
        <v>5</v>
      </c>
      <c r="B15" s="366" t="s">
        <v>603</v>
      </c>
      <c r="C15" s="839" t="s">
        <v>604</v>
      </c>
      <c r="D15" s="839"/>
      <c r="E15" s="839"/>
      <c r="F15" s="839"/>
      <c r="G15" s="366">
        <v>1</v>
      </c>
      <c r="H15" s="625"/>
      <c r="I15" s="612" t="str">
        <f t="shared" si="0"/>
        <v/>
      </c>
    </row>
    <row r="16" spans="1:9" x14ac:dyDescent="0.2">
      <c r="A16" s="367">
        <v>6</v>
      </c>
      <c r="B16" s="366" t="s">
        <v>605</v>
      </c>
      <c r="C16" s="839" t="s">
        <v>606</v>
      </c>
      <c r="D16" s="839"/>
      <c r="E16" s="839"/>
      <c r="F16" s="839"/>
      <c r="G16" s="366">
        <v>1</v>
      </c>
      <c r="H16" s="625"/>
      <c r="I16" s="612" t="str">
        <f t="shared" si="0"/>
        <v/>
      </c>
    </row>
    <row r="17" spans="1:9" x14ac:dyDescent="0.2">
      <c r="A17" s="367">
        <v>7</v>
      </c>
      <c r="B17" s="366" t="s">
        <v>607</v>
      </c>
      <c r="C17" s="839" t="s">
        <v>608</v>
      </c>
      <c r="D17" s="839"/>
      <c r="E17" s="839"/>
      <c r="F17" s="839"/>
      <c r="G17" s="366">
        <v>1</v>
      </c>
      <c r="H17" s="625"/>
      <c r="I17" s="612" t="str">
        <f t="shared" si="0"/>
        <v/>
      </c>
    </row>
    <row r="18" spans="1:9" x14ac:dyDescent="0.2">
      <c r="A18" s="367">
        <v>8</v>
      </c>
      <c r="B18" s="366">
        <v>730440</v>
      </c>
      <c r="C18" s="839" t="s">
        <v>609</v>
      </c>
      <c r="D18" s="839"/>
      <c r="E18" s="839"/>
      <c r="F18" s="839"/>
      <c r="G18" s="366">
        <v>1</v>
      </c>
      <c r="H18" s="625"/>
      <c r="I18" s="612" t="str">
        <f t="shared" si="0"/>
        <v/>
      </c>
    </row>
    <row r="19" spans="1:9" x14ac:dyDescent="0.2">
      <c r="A19" s="367">
        <v>9</v>
      </c>
      <c r="B19" s="366">
        <v>730336</v>
      </c>
      <c r="C19" s="839" t="s">
        <v>610</v>
      </c>
      <c r="D19" s="839"/>
      <c r="E19" s="839"/>
      <c r="F19" s="839"/>
      <c r="G19" s="366">
        <v>1</v>
      </c>
      <c r="H19" s="625"/>
      <c r="I19" s="612" t="str">
        <f t="shared" si="0"/>
        <v/>
      </c>
    </row>
    <row r="20" spans="1:9" x14ac:dyDescent="0.2">
      <c r="A20" s="367">
        <v>10</v>
      </c>
      <c r="B20" s="366">
        <v>730337</v>
      </c>
      <c r="C20" s="839" t="s">
        <v>611</v>
      </c>
      <c r="D20" s="839"/>
      <c r="E20" s="839"/>
      <c r="F20" s="839"/>
      <c r="G20" s="366">
        <v>1</v>
      </c>
      <c r="H20" s="625"/>
      <c r="I20" s="612" t="str">
        <f t="shared" si="0"/>
        <v/>
      </c>
    </row>
    <row r="21" spans="1:9" x14ac:dyDescent="0.2">
      <c r="A21" s="367">
        <v>11</v>
      </c>
      <c r="B21" s="366">
        <v>730031</v>
      </c>
      <c r="C21" s="839" t="s">
        <v>612</v>
      </c>
      <c r="D21" s="839"/>
      <c r="E21" s="839"/>
      <c r="F21" s="839"/>
      <c r="G21" s="366">
        <v>1</v>
      </c>
      <c r="H21" s="625"/>
      <c r="I21" s="612" t="str">
        <f t="shared" si="0"/>
        <v/>
      </c>
    </row>
    <row r="22" spans="1:9" x14ac:dyDescent="0.2">
      <c r="A22" s="367">
        <v>12</v>
      </c>
      <c r="B22" s="366">
        <v>730338</v>
      </c>
      <c r="C22" s="839" t="s">
        <v>613</v>
      </c>
      <c r="D22" s="839"/>
      <c r="E22" s="839"/>
      <c r="F22" s="839"/>
      <c r="G22" s="366">
        <v>1</v>
      </c>
      <c r="H22" s="625"/>
      <c r="I22" s="612" t="str">
        <f t="shared" si="0"/>
        <v/>
      </c>
    </row>
    <row r="23" spans="1:9" x14ac:dyDescent="0.2">
      <c r="A23" s="367">
        <v>13</v>
      </c>
      <c r="B23" s="366">
        <v>730339</v>
      </c>
      <c r="C23" s="839" t="s">
        <v>614</v>
      </c>
      <c r="D23" s="839"/>
      <c r="E23" s="839"/>
      <c r="F23" s="839"/>
      <c r="G23" s="366">
        <v>1</v>
      </c>
      <c r="H23" s="625"/>
      <c r="I23" s="612" t="str">
        <f t="shared" si="0"/>
        <v/>
      </c>
    </row>
    <row r="24" spans="1:9" x14ac:dyDescent="0.2">
      <c r="A24" s="367">
        <v>14</v>
      </c>
      <c r="B24" s="366" t="s">
        <v>615</v>
      </c>
      <c r="C24" s="839" t="s">
        <v>616</v>
      </c>
      <c r="D24" s="839"/>
      <c r="E24" s="839"/>
      <c r="F24" s="839"/>
      <c r="G24" s="366">
        <v>1</v>
      </c>
      <c r="H24" s="625"/>
      <c r="I24" s="612" t="str">
        <f t="shared" si="0"/>
        <v/>
      </c>
    </row>
    <row r="25" spans="1:9" x14ac:dyDescent="0.2">
      <c r="A25" s="367">
        <v>15</v>
      </c>
      <c r="B25" s="366">
        <v>730355</v>
      </c>
      <c r="C25" s="839" t="s">
        <v>617</v>
      </c>
      <c r="D25" s="839"/>
      <c r="E25" s="839"/>
      <c r="F25" s="839"/>
      <c r="G25" s="366">
        <v>1</v>
      </c>
      <c r="H25" s="625"/>
      <c r="I25" s="612" t="str">
        <f t="shared" si="0"/>
        <v/>
      </c>
    </row>
    <row r="26" spans="1:9" x14ac:dyDescent="0.2">
      <c r="A26" s="367">
        <v>16</v>
      </c>
      <c r="B26" s="366">
        <v>730404</v>
      </c>
      <c r="C26" s="839" t="s">
        <v>618</v>
      </c>
      <c r="D26" s="839"/>
      <c r="E26" s="839"/>
      <c r="F26" s="839"/>
      <c r="G26" s="366">
        <v>1</v>
      </c>
      <c r="H26" s="625"/>
      <c r="I26" s="612" t="str">
        <f t="shared" si="0"/>
        <v/>
      </c>
    </row>
    <row r="27" spans="1:9" x14ac:dyDescent="0.2">
      <c r="A27" s="367">
        <v>17</v>
      </c>
      <c r="B27" s="366">
        <v>730032</v>
      </c>
      <c r="C27" s="839" t="s">
        <v>619</v>
      </c>
      <c r="D27" s="839"/>
      <c r="E27" s="839"/>
      <c r="F27" s="839"/>
      <c r="G27" s="366">
        <v>1</v>
      </c>
      <c r="H27" s="625"/>
      <c r="I27" s="612" t="str">
        <f t="shared" si="0"/>
        <v/>
      </c>
    </row>
    <row r="28" spans="1:9" x14ac:dyDescent="0.2">
      <c r="A28" s="367">
        <v>18</v>
      </c>
      <c r="B28" s="366">
        <v>730440</v>
      </c>
      <c r="C28" s="839" t="s">
        <v>609</v>
      </c>
      <c r="D28" s="839"/>
      <c r="E28" s="839"/>
      <c r="F28" s="839"/>
      <c r="G28" s="366">
        <v>1</v>
      </c>
      <c r="H28" s="625"/>
      <c r="I28" s="612" t="str">
        <f t="shared" si="0"/>
        <v/>
      </c>
    </row>
    <row r="29" spans="1:9" x14ac:dyDescent="0.2">
      <c r="A29" s="367">
        <v>19</v>
      </c>
      <c r="B29" s="366">
        <v>730442</v>
      </c>
      <c r="C29" s="839" t="s">
        <v>620</v>
      </c>
      <c r="D29" s="839"/>
      <c r="E29" s="839"/>
      <c r="F29" s="839"/>
      <c r="G29" s="366">
        <v>1</v>
      </c>
      <c r="H29" s="625"/>
      <c r="I29" s="612" t="str">
        <f t="shared" si="0"/>
        <v/>
      </c>
    </row>
    <row r="30" spans="1:9" x14ac:dyDescent="0.2">
      <c r="A30" s="367">
        <v>20</v>
      </c>
      <c r="B30" s="366">
        <v>730403</v>
      </c>
      <c r="C30" s="839" t="s">
        <v>621</v>
      </c>
      <c r="D30" s="839"/>
      <c r="E30" s="839"/>
      <c r="F30" s="839"/>
      <c r="G30" s="366">
        <v>1</v>
      </c>
      <c r="H30" s="625"/>
      <c r="I30" s="612" t="str">
        <f t="shared" si="0"/>
        <v/>
      </c>
    </row>
    <row r="31" spans="1:9" x14ac:dyDescent="0.2">
      <c r="A31" s="367">
        <v>21</v>
      </c>
      <c r="B31" s="366">
        <v>730417</v>
      </c>
      <c r="C31" s="839" t="s">
        <v>622</v>
      </c>
      <c r="D31" s="839"/>
      <c r="E31" s="839"/>
      <c r="F31" s="839"/>
      <c r="G31" s="366">
        <v>1</v>
      </c>
      <c r="H31" s="625"/>
      <c r="I31" s="612" t="str">
        <f t="shared" si="0"/>
        <v/>
      </c>
    </row>
    <row r="32" spans="1:9" x14ac:dyDescent="0.2">
      <c r="A32" s="367">
        <v>22</v>
      </c>
      <c r="B32" s="366">
        <v>730233</v>
      </c>
      <c r="C32" s="839" t="s">
        <v>623</v>
      </c>
      <c r="D32" s="839"/>
      <c r="E32" s="839"/>
      <c r="F32" s="839"/>
      <c r="G32" s="366">
        <v>1</v>
      </c>
      <c r="H32" s="625"/>
      <c r="I32" s="612" t="str">
        <f t="shared" si="0"/>
        <v/>
      </c>
    </row>
    <row r="33" spans="1:9" x14ac:dyDescent="0.2">
      <c r="A33" s="367">
        <v>23</v>
      </c>
      <c r="B33" s="366" t="s">
        <v>624</v>
      </c>
      <c r="C33" s="839" t="s">
        <v>625</v>
      </c>
      <c r="D33" s="839"/>
      <c r="E33" s="839"/>
      <c r="F33" s="839"/>
      <c r="G33" s="366">
        <v>1</v>
      </c>
      <c r="H33" s="625"/>
      <c r="I33" s="612" t="str">
        <f t="shared" si="0"/>
        <v/>
      </c>
    </row>
    <row r="34" spans="1:9" ht="13.5" thickBot="1" x14ac:dyDescent="0.25">
      <c r="A34" s="368">
        <v>24</v>
      </c>
      <c r="B34" s="370">
        <v>730176</v>
      </c>
      <c r="C34" s="844" t="s">
        <v>626</v>
      </c>
      <c r="D34" s="844"/>
      <c r="E34" s="844"/>
      <c r="F34" s="844"/>
      <c r="G34" s="370">
        <v>1</v>
      </c>
      <c r="H34" s="626"/>
      <c r="I34" s="614" t="str">
        <f t="shared" si="0"/>
        <v/>
      </c>
    </row>
    <row r="35" spans="1:9" ht="13.5" thickBot="1" x14ac:dyDescent="0.35">
      <c r="A35" s="849" t="s">
        <v>627</v>
      </c>
      <c r="B35" s="850"/>
      <c r="C35" s="850"/>
      <c r="D35" s="850"/>
      <c r="E35" s="850"/>
      <c r="F35" s="850"/>
      <c r="G35" s="850"/>
      <c r="H35" s="850"/>
      <c r="I35" s="851"/>
    </row>
    <row r="36" spans="1:9" x14ac:dyDescent="0.2">
      <c r="A36" s="610">
        <v>1</v>
      </c>
      <c r="B36" s="364">
        <v>730164</v>
      </c>
      <c r="C36" s="840" t="s">
        <v>628</v>
      </c>
      <c r="D36" s="840"/>
      <c r="E36" s="840"/>
      <c r="F36" s="840"/>
      <c r="G36" s="364">
        <v>1</v>
      </c>
      <c r="H36" s="624"/>
      <c r="I36" s="611" t="str">
        <f>IF(H36="","",SUM(G36-H36))</f>
        <v/>
      </c>
    </row>
    <row r="37" spans="1:9" x14ac:dyDescent="0.2">
      <c r="A37" s="367">
        <v>2</v>
      </c>
      <c r="B37" s="366">
        <v>730416</v>
      </c>
      <c r="C37" s="839" t="s">
        <v>629</v>
      </c>
      <c r="D37" s="839"/>
      <c r="E37" s="839"/>
      <c r="F37" s="839"/>
      <c r="G37" s="366">
        <v>1</v>
      </c>
      <c r="H37" s="625"/>
      <c r="I37" s="612" t="str">
        <f t="shared" ref="I37:I41" si="1">IF(H37="","",SUM(G37-H37))</f>
        <v/>
      </c>
    </row>
    <row r="38" spans="1:9" x14ac:dyDescent="0.2">
      <c r="A38" s="367">
        <v>3</v>
      </c>
      <c r="B38" s="366">
        <v>730415</v>
      </c>
      <c r="C38" s="839" t="s">
        <v>630</v>
      </c>
      <c r="D38" s="839"/>
      <c r="E38" s="839"/>
      <c r="F38" s="839"/>
      <c r="G38" s="366">
        <v>1</v>
      </c>
      <c r="H38" s="625"/>
      <c r="I38" s="612" t="str">
        <f t="shared" si="1"/>
        <v/>
      </c>
    </row>
    <row r="39" spans="1:9" x14ac:dyDescent="0.2">
      <c r="A39" s="367">
        <v>4</v>
      </c>
      <c r="B39" s="366">
        <v>730575</v>
      </c>
      <c r="C39" s="839" t="s">
        <v>631</v>
      </c>
      <c r="D39" s="839"/>
      <c r="E39" s="839"/>
      <c r="F39" s="839"/>
      <c r="G39" s="366">
        <v>1</v>
      </c>
      <c r="H39" s="625"/>
      <c r="I39" s="612" t="str">
        <f t="shared" si="1"/>
        <v/>
      </c>
    </row>
    <row r="40" spans="1:9" x14ac:dyDescent="0.2">
      <c r="A40" s="367">
        <v>5</v>
      </c>
      <c r="B40" s="366" t="s">
        <v>632</v>
      </c>
      <c r="C40" s="839" t="s">
        <v>633</v>
      </c>
      <c r="D40" s="839"/>
      <c r="E40" s="839"/>
      <c r="F40" s="839"/>
      <c r="G40" s="366">
        <v>1</v>
      </c>
      <c r="H40" s="625"/>
      <c r="I40" s="612" t="str">
        <f t="shared" si="1"/>
        <v/>
      </c>
    </row>
    <row r="41" spans="1:9" x14ac:dyDescent="0.2">
      <c r="A41" s="367">
        <v>6</v>
      </c>
      <c r="B41" s="366">
        <v>730450</v>
      </c>
      <c r="C41" s="839" t="s">
        <v>634</v>
      </c>
      <c r="D41" s="839"/>
      <c r="E41" s="839"/>
      <c r="F41" s="839"/>
      <c r="G41" s="366">
        <v>1</v>
      </c>
      <c r="H41" s="625"/>
      <c r="I41" s="612" t="str">
        <f t="shared" si="1"/>
        <v/>
      </c>
    </row>
    <row r="42" spans="1:9" ht="13.5" thickBot="1" x14ac:dyDescent="0.25">
      <c r="A42" s="368">
        <v>7</v>
      </c>
      <c r="B42" s="370">
        <v>730221</v>
      </c>
      <c r="C42" s="844" t="s">
        <v>635</v>
      </c>
      <c r="D42" s="844"/>
      <c r="E42" s="844"/>
      <c r="F42" s="844"/>
      <c r="G42" s="370">
        <v>1</v>
      </c>
      <c r="H42" s="626"/>
      <c r="I42" s="614" t="str">
        <f>IF(H42="","",SUM(G42-H42))</f>
        <v/>
      </c>
    </row>
    <row r="43" spans="1:9" ht="13.5" thickBot="1" x14ac:dyDescent="0.35">
      <c r="A43" s="849" t="s">
        <v>636</v>
      </c>
      <c r="B43" s="850"/>
      <c r="C43" s="850"/>
      <c r="D43" s="850"/>
      <c r="E43" s="850"/>
      <c r="F43" s="850"/>
      <c r="G43" s="850"/>
      <c r="H43" s="850"/>
      <c r="I43" s="851"/>
    </row>
    <row r="44" spans="1:9" x14ac:dyDescent="0.3">
      <c r="A44" s="610">
        <v>1</v>
      </c>
      <c r="B44" s="622" t="s">
        <v>637</v>
      </c>
      <c r="C44" s="840" t="s">
        <v>638</v>
      </c>
      <c r="D44" s="840"/>
      <c r="E44" s="840"/>
      <c r="F44" s="840"/>
      <c r="G44" s="623">
        <v>1</v>
      </c>
      <c r="H44" s="473"/>
      <c r="I44" s="615" t="str">
        <f t="shared" ref="I44:I65" si="2">IF(H44="","",SUM(G44-H44))</f>
        <v/>
      </c>
    </row>
    <row r="45" spans="1:9" x14ac:dyDescent="0.3">
      <c r="A45" s="367">
        <v>2</v>
      </c>
      <c r="B45" s="618" t="s">
        <v>639</v>
      </c>
      <c r="C45" s="839" t="s">
        <v>640</v>
      </c>
      <c r="D45" s="839"/>
      <c r="E45" s="839"/>
      <c r="F45" s="839"/>
      <c r="G45" s="620">
        <v>1</v>
      </c>
      <c r="H45" s="468"/>
      <c r="I45" s="616" t="str">
        <f t="shared" si="2"/>
        <v/>
      </c>
    </row>
    <row r="46" spans="1:9" x14ac:dyDescent="0.3">
      <c r="A46" s="367">
        <v>3</v>
      </c>
      <c r="B46" s="618" t="s">
        <v>641</v>
      </c>
      <c r="C46" s="839" t="s">
        <v>642</v>
      </c>
      <c r="D46" s="839"/>
      <c r="E46" s="848"/>
      <c r="F46" s="620" t="s">
        <v>643</v>
      </c>
      <c r="G46" s="620">
        <v>1</v>
      </c>
      <c r="H46" s="468"/>
      <c r="I46" s="616" t="str">
        <f t="shared" si="2"/>
        <v/>
      </c>
    </row>
    <row r="47" spans="1:9" x14ac:dyDescent="0.3">
      <c r="A47" s="367">
        <v>4</v>
      </c>
      <c r="B47" s="618" t="s">
        <v>644</v>
      </c>
      <c r="C47" s="839" t="s">
        <v>375</v>
      </c>
      <c r="D47" s="839"/>
      <c r="E47" s="848"/>
      <c r="F47" s="620" t="s">
        <v>643</v>
      </c>
      <c r="G47" s="620">
        <v>1</v>
      </c>
      <c r="H47" s="468"/>
      <c r="I47" s="616" t="str">
        <f t="shared" si="2"/>
        <v/>
      </c>
    </row>
    <row r="48" spans="1:9" x14ac:dyDescent="0.3">
      <c r="A48" s="367">
        <v>5</v>
      </c>
      <c r="B48" s="618" t="s">
        <v>645</v>
      </c>
      <c r="C48" s="839" t="s">
        <v>646</v>
      </c>
      <c r="D48" s="839"/>
      <c r="E48" s="848"/>
      <c r="F48" s="620" t="s">
        <v>643</v>
      </c>
      <c r="G48" s="620">
        <v>2</v>
      </c>
      <c r="H48" s="468"/>
      <c r="I48" s="616" t="str">
        <f t="shared" si="2"/>
        <v/>
      </c>
    </row>
    <row r="49" spans="1:9" x14ac:dyDescent="0.3">
      <c r="A49" s="367">
        <v>6</v>
      </c>
      <c r="B49" s="618" t="s">
        <v>647</v>
      </c>
      <c r="C49" s="839" t="s">
        <v>648</v>
      </c>
      <c r="D49" s="839"/>
      <c r="E49" s="839"/>
      <c r="F49" s="839"/>
      <c r="G49" s="620">
        <v>1</v>
      </c>
      <c r="H49" s="468"/>
      <c r="I49" s="616" t="str">
        <f t="shared" si="2"/>
        <v/>
      </c>
    </row>
    <row r="50" spans="1:9" x14ac:dyDescent="0.3">
      <c r="A50" s="367">
        <v>7</v>
      </c>
      <c r="B50" s="618" t="s">
        <v>649</v>
      </c>
      <c r="C50" s="839" t="s">
        <v>650</v>
      </c>
      <c r="D50" s="839"/>
      <c r="E50" s="848"/>
      <c r="F50" s="620" t="s">
        <v>643</v>
      </c>
      <c r="G50" s="620">
        <v>1</v>
      </c>
      <c r="H50" s="468"/>
      <c r="I50" s="616" t="str">
        <f t="shared" si="2"/>
        <v/>
      </c>
    </row>
    <row r="51" spans="1:9" x14ac:dyDescent="0.3">
      <c r="A51" s="367">
        <v>8</v>
      </c>
      <c r="B51" s="618" t="s">
        <v>651</v>
      </c>
      <c r="C51" s="839" t="s">
        <v>652</v>
      </c>
      <c r="D51" s="839"/>
      <c r="E51" s="848"/>
      <c r="F51" s="620" t="s">
        <v>643</v>
      </c>
      <c r="G51" s="620">
        <v>1</v>
      </c>
      <c r="H51" s="468"/>
      <c r="I51" s="616" t="str">
        <f t="shared" si="2"/>
        <v/>
      </c>
    </row>
    <row r="52" spans="1:9" x14ac:dyDescent="0.3">
      <c r="A52" s="367">
        <v>9</v>
      </c>
      <c r="B52" s="618" t="s">
        <v>653</v>
      </c>
      <c r="C52" s="839" t="s">
        <v>375</v>
      </c>
      <c r="D52" s="839"/>
      <c r="E52" s="848"/>
      <c r="F52" s="620" t="s">
        <v>643</v>
      </c>
      <c r="G52" s="620">
        <v>1</v>
      </c>
      <c r="H52" s="468"/>
      <c r="I52" s="616" t="str">
        <f t="shared" si="2"/>
        <v/>
      </c>
    </row>
    <row r="53" spans="1:9" x14ac:dyDescent="0.3">
      <c r="A53" s="367">
        <v>10</v>
      </c>
      <c r="B53" s="618" t="s">
        <v>654</v>
      </c>
      <c r="C53" s="839" t="s">
        <v>655</v>
      </c>
      <c r="D53" s="839"/>
      <c r="E53" s="848"/>
      <c r="F53" s="620" t="s">
        <v>643</v>
      </c>
      <c r="G53" s="620">
        <v>1</v>
      </c>
      <c r="H53" s="468"/>
      <c r="I53" s="616" t="str">
        <f t="shared" si="2"/>
        <v/>
      </c>
    </row>
    <row r="54" spans="1:9" x14ac:dyDescent="0.3">
      <c r="A54" s="367">
        <v>11</v>
      </c>
      <c r="B54" s="618" t="s">
        <v>656</v>
      </c>
      <c r="C54" s="839" t="s">
        <v>657</v>
      </c>
      <c r="D54" s="839"/>
      <c r="E54" s="839"/>
      <c r="F54" s="839"/>
      <c r="G54" s="620">
        <v>1</v>
      </c>
      <c r="H54" s="468"/>
      <c r="I54" s="616" t="str">
        <f t="shared" si="2"/>
        <v/>
      </c>
    </row>
    <row r="55" spans="1:9" x14ac:dyDescent="0.3">
      <c r="A55" s="367">
        <v>12</v>
      </c>
      <c r="B55" s="618" t="s">
        <v>658</v>
      </c>
      <c r="C55" s="839" t="s">
        <v>659</v>
      </c>
      <c r="D55" s="839"/>
      <c r="E55" s="839"/>
      <c r="F55" s="839"/>
      <c r="G55" s="620">
        <v>1</v>
      </c>
      <c r="H55" s="468"/>
      <c r="I55" s="616" t="str">
        <f t="shared" si="2"/>
        <v/>
      </c>
    </row>
    <row r="56" spans="1:9" x14ac:dyDescent="0.3">
      <c r="A56" s="367">
        <v>13</v>
      </c>
      <c r="B56" s="618" t="s">
        <v>660</v>
      </c>
      <c r="C56" s="839" t="s">
        <v>661</v>
      </c>
      <c r="D56" s="839"/>
      <c r="E56" s="839"/>
      <c r="F56" s="839"/>
      <c r="G56" s="620">
        <v>1</v>
      </c>
      <c r="H56" s="468"/>
      <c r="I56" s="616" t="str">
        <f t="shared" si="2"/>
        <v/>
      </c>
    </row>
    <row r="57" spans="1:9" x14ac:dyDescent="0.3">
      <c r="A57" s="367">
        <v>14</v>
      </c>
      <c r="B57" s="618" t="s">
        <v>662</v>
      </c>
      <c r="C57" s="839" t="s">
        <v>663</v>
      </c>
      <c r="D57" s="839"/>
      <c r="E57" s="839"/>
      <c r="F57" s="839"/>
      <c r="G57" s="620">
        <v>1</v>
      </c>
      <c r="H57" s="468"/>
      <c r="I57" s="616" t="str">
        <f t="shared" si="2"/>
        <v/>
      </c>
    </row>
    <row r="58" spans="1:9" x14ac:dyDescent="0.3">
      <c r="A58" s="367">
        <v>15</v>
      </c>
      <c r="B58" s="618" t="s">
        <v>664</v>
      </c>
      <c r="C58" s="839" t="s">
        <v>665</v>
      </c>
      <c r="D58" s="839"/>
      <c r="E58" s="839"/>
      <c r="F58" s="839"/>
      <c r="G58" s="620">
        <v>1</v>
      </c>
      <c r="H58" s="468"/>
      <c r="I58" s="616" t="str">
        <f t="shared" si="2"/>
        <v/>
      </c>
    </row>
    <row r="59" spans="1:9" x14ac:dyDescent="0.3">
      <c r="A59" s="367">
        <v>16</v>
      </c>
      <c r="B59" s="618" t="s">
        <v>666</v>
      </c>
      <c r="C59" s="839" t="s">
        <v>667</v>
      </c>
      <c r="D59" s="839"/>
      <c r="E59" s="839"/>
      <c r="F59" s="839"/>
      <c r="G59" s="620">
        <v>1</v>
      </c>
      <c r="H59" s="468"/>
      <c r="I59" s="616" t="str">
        <f t="shared" si="2"/>
        <v/>
      </c>
    </row>
    <row r="60" spans="1:9" x14ac:dyDescent="0.3">
      <c r="A60" s="367">
        <v>17</v>
      </c>
      <c r="B60" s="618" t="s">
        <v>668</v>
      </c>
      <c r="C60" s="839" t="s">
        <v>669</v>
      </c>
      <c r="D60" s="839"/>
      <c r="E60" s="839"/>
      <c r="F60" s="839"/>
      <c r="G60" s="620">
        <v>1</v>
      </c>
      <c r="H60" s="468"/>
      <c r="I60" s="616" t="str">
        <f t="shared" si="2"/>
        <v/>
      </c>
    </row>
    <row r="61" spans="1:9" x14ac:dyDescent="0.3">
      <c r="A61" s="367">
        <v>18</v>
      </c>
      <c r="B61" s="618" t="s">
        <v>670</v>
      </c>
      <c r="C61" s="839" t="s">
        <v>659</v>
      </c>
      <c r="D61" s="839"/>
      <c r="E61" s="839"/>
      <c r="F61" s="839"/>
      <c r="G61" s="620">
        <v>1</v>
      </c>
      <c r="H61" s="468"/>
      <c r="I61" s="616" t="str">
        <f t="shared" si="2"/>
        <v/>
      </c>
    </row>
    <row r="62" spans="1:9" x14ac:dyDescent="0.3">
      <c r="A62" s="367">
        <v>19</v>
      </c>
      <c r="B62" s="618" t="s">
        <v>671</v>
      </c>
      <c r="C62" s="839" t="s">
        <v>672</v>
      </c>
      <c r="D62" s="839"/>
      <c r="E62" s="839"/>
      <c r="F62" s="839"/>
      <c r="G62" s="620">
        <v>1</v>
      </c>
      <c r="H62" s="468"/>
      <c r="I62" s="616" t="str">
        <f t="shared" si="2"/>
        <v/>
      </c>
    </row>
    <row r="63" spans="1:9" x14ac:dyDescent="0.3">
      <c r="A63" s="367">
        <v>20</v>
      </c>
      <c r="B63" s="618" t="s">
        <v>673</v>
      </c>
      <c r="C63" s="839" t="s">
        <v>674</v>
      </c>
      <c r="D63" s="839"/>
      <c r="E63" s="839"/>
      <c r="F63" s="839"/>
      <c r="G63" s="620">
        <v>7</v>
      </c>
      <c r="H63" s="468"/>
      <c r="I63" s="616" t="str">
        <f t="shared" si="2"/>
        <v/>
      </c>
    </row>
    <row r="64" spans="1:9" x14ac:dyDescent="0.3">
      <c r="A64" s="367">
        <v>21</v>
      </c>
      <c r="B64" s="618" t="s">
        <v>675</v>
      </c>
      <c r="C64" s="839" t="s">
        <v>676</v>
      </c>
      <c r="D64" s="839"/>
      <c r="E64" s="839"/>
      <c r="F64" s="839"/>
      <c r="G64" s="620">
        <v>1</v>
      </c>
      <c r="H64" s="468"/>
      <c r="I64" s="616" t="str">
        <f t="shared" si="2"/>
        <v/>
      </c>
    </row>
    <row r="65" spans="1:9" ht="13.5" thickBot="1" x14ac:dyDescent="0.35">
      <c r="A65" s="368">
        <v>22</v>
      </c>
      <c r="B65" s="619" t="s">
        <v>677</v>
      </c>
      <c r="C65" s="844" t="s">
        <v>663</v>
      </c>
      <c r="D65" s="844"/>
      <c r="E65" s="844"/>
      <c r="F65" s="844"/>
      <c r="G65" s="621">
        <v>1</v>
      </c>
      <c r="H65" s="469"/>
      <c r="I65" s="617" t="str">
        <f t="shared" si="2"/>
        <v/>
      </c>
    </row>
    <row r="66" spans="1:9" ht="13.5" thickBot="1" x14ac:dyDescent="0.35">
      <c r="A66" s="841" t="s">
        <v>678</v>
      </c>
      <c r="B66" s="842"/>
      <c r="C66" s="842"/>
      <c r="D66" s="842"/>
      <c r="E66" s="842"/>
      <c r="F66" s="842"/>
      <c r="G66" s="842"/>
      <c r="H66" s="842"/>
      <c r="I66" s="843"/>
    </row>
    <row r="67" spans="1:9" x14ac:dyDescent="0.3">
      <c r="A67" s="610">
        <v>1</v>
      </c>
      <c r="B67" s="364">
        <v>730177</v>
      </c>
      <c r="C67" s="840" t="s">
        <v>679</v>
      </c>
      <c r="D67" s="840"/>
      <c r="E67" s="840"/>
      <c r="F67" s="840"/>
      <c r="G67" s="364">
        <v>1</v>
      </c>
      <c r="H67" s="473"/>
      <c r="I67" s="615" t="str">
        <f>IF(H67="","",SUM(G67-H67))</f>
        <v/>
      </c>
    </row>
    <row r="68" spans="1:9" ht="13.5" thickBot="1" x14ac:dyDescent="0.35">
      <c r="A68" s="368">
        <v>2</v>
      </c>
      <c r="B68" s="370">
        <v>730162</v>
      </c>
      <c r="C68" s="844" t="s">
        <v>680</v>
      </c>
      <c r="D68" s="844"/>
      <c r="E68" s="844"/>
      <c r="F68" s="844"/>
      <c r="G68" s="370">
        <v>1</v>
      </c>
      <c r="H68" s="469"/>
      <c r="I68" s="617" t="str">
        <f>IF(H68="","",SUM(G68-H68))</f>
        <v/>
      </c>
    </row>
    <row r="69" spans="1:9" ht="13.5" thickBot="1" x14ac:dyDescent="0.35">
      <c r="A69" s="845" t="s">
        <v>681</v>
      </c>
      <c r="B69" s="846"/>
      <c r="C69" s="846"/>
      <c r="D69" s="846"/>
      <c r="E69" s="846"/>
      <c r="F69" s="846"/>
      <c r="G69" s="846"/>
      <c r="H69" s="846"/>
      <c r="I69" s="847"/>
    </row>
    <row r="70" spans="1:9" ht="13.5" thickBot="1" x14ac:dyDescent="0.35">
      <c r="A70" s="849" t="s">
        <v>682</v>
      </c>
      <c r="B70" s="850"/>
      <c r="C70" s="850"/>
      <c r="D70" s="850"/>
      <c r="E70" s="850"/>
      <c r="F70" s="850"/>
      <c r="G70" s="850"/>
      <c r="H70" s="850"/>
      <c r="I70" s="851"/>
    </row>
    <row r="71" spans="1:9" x14ac:dyDescent="0.3">
      <c r="A71" s="610">
        <v>1</v>
      </c>
      <c r="B71" s="364" t="s">
        <v>683</v>
      </c>
      <c r="C71" s="840" t="s">
        <v>684</v>
      </c>
      <c r="D71" s="840"/>
      <c r="E71" s="840"/>
      <c r="F71" s="840"/>
      <c r="G71" s="364">
        <v>1</v>
      </c>
      <c r="H71" s="473"/>
      <c r="I71" s="615" t="str">
        <f t="shared" ref="I71:I94" si="3">IF(H71="","",SUM(G71-H71))</f>
        <v/>
      </c>
    </row>
    <row r="72" spans="1:9" x14ac:dyDescent="0.3">
      <c r="A72" s="367">
        <v>2</v>
      </c>
      <c r="B72" s="366" t="s">
        <v>685</v>
      </c>
      <c r="C72" s="839" t="s">
        <v>686</v>
      </c>
      <c r="D72" s="839"/>
      <c r="E72" s="839"/>
      <c r="F72" s="839"/>
      <c r="G72" s="366">
        <v>2</v>
      </c>
      <c r="H72" s="468"/>
      <c r="I72" s="616" t="str">
        <f t="shared" si="3"/>
        <v/>
      </c>
    </row>
    <row r="73" spans="1:9" x14ac:dyDescent="0.3">
      <c r="A73" s="367">
        <v>3</v>
      </c>
      <c r="B73" s="366" t="s">
        <v>687</v>
      </c>
      <c r="C73" s="839" t="s">
        <v>688</v>
      </c>
      <c r="D73" s="839"/>
      <c r="E73" s="839"/>
      <c r="F73" s="839"/>
      <c r="G73" s="366">
        <v>1</v>
      </c>
      <c r="H73" s="468"/>
      <c r="I73" s="616" t="str">
        <f t="shared" si="3"/>
        <v/>
      </c>
    </row>
    <row r="74" spans="1:9" x14ac:dyDescent="0.3">
      <c r="A74" s="367">
        <v>4</v>
      </c>
      <c r="B74" s="366" t="s">
        <v>689</v>
      </c>
      <c r="C74" s="839" t="s">
        <v>690</v>
      </c>
      <c r="D74" s="839"/>
      <c r="E74" s="839"/>
      <c r="F74" s="839"/>
      <c r="G74" s="366">
        <v>1</v>
      </c>
      <c r="H74" s="468"/>
      <c r="I74" s="616" t="str">
        <f t="shared" si="3"/>
        <v/>
      </c>
    </row>
    <row r="75" spans="1:9" x14ac:dyDescent="0.3">
      <c r="A75" s="367">
        <v>5</v>
      </c>
      <c r="B75" s="366" t="s">
        <v>691</v>
      </c>
      <c r="C75" s="839" t="s">
        <v>692</v>
      </c>
      <c r="D75" s="839"/>
      <c r="E75" s="839"/>
      <c r="F75" s="839"/>
      <c r="G75" s="366">
        <v>1</v>
      </c>
      <c r="H75" s="468"/>
      <c r="I75" s="616" t="str">
        <f t="shared" si="3"/>
        <v/>
      </c>
    </row>
    <row r="76" spans="1:9" x14ac:dyDescent="0.3">
      <c r="A76" s="367">
        <v>6</v>
      </c>
      <c r="B76" s="366" t="s">
        <v>693</v>
      </c>
      <c r="C76" s="839" t="s">
        <v>694</v>
      </c>
      <c r="D76" s="839"/>
      <c r="E76" s="839"/>
      <c r="F76" s="839"/>
      <c r="G76" s="366">
        <v>1</v>
      </c>
      <c r="H76" s="468"/>
      <c r="I76" s="616" t="str">
        <f t="shared" si="3"/>
        <v/>
      </c>
    </row>
    <row r="77" spans="1:9" x14ac:dyDescent="0.3">
      <c r="A77" s="367">
        <v>7</v>
      </c>
      <c r="B77" s="366" t="s">
        <v>695</v>
      </c>
      <c r="C77" s="839" t="s">
        <v>696</v>
      </c>
      <c r="D77" s="839"/>
      <c r="E77" s="839"/>
      <c r="F77" s="839"/>
      <c r="G77" s="366">
        <v>1</v>
      </c>
      <c r="H77" s="468"/>
      <c r="I77" s="616" t="str">
        <f t="shared" si="3"/>
        <v/>
      </c>
    </row>
    <row r="78" spans="1:9" x14ac:dyDescent="0.3">
      <c r="A78" s="367">
        <v>8</v>
      </c>
      <c r="B78" s="366" t="s">
        <v>697</v>
      </c>
      <c r="C78" s="839" t="s">
        <v>698</v>
      </c>
      <c r="D78" s="839"/>
      <c r="E78" s="839"/>
      <c r="F78" s="839"/>
      <c r="G78" s="366">
        <v>1</v>
      </c>
      <c r="H78" s="468"/>
      <c r="I78" s="616" t="str">
        <f t="shared" si="3"/>
        <v/>
      </c>
    </row>
    <row r="79" spans="1:9" x14ac:dyDescent="0.3">
      <c r="A79" s="367">
        <v>11</v>
      </c>
      <c r="B79" s="366" t="s">
        <v>699</v>
      </c>
      <c r="C79" s="839" t="s">
        <v>700</v>
      </c>
      <c r="D79" s="839"/>
      <c r="E79" s="839"/>
      <c r="F79" s="839"/>
      <c r="G79" s="366">
        <v>1</v>
      </c>
      <c r="H79" s="468"/>
      <c r="I79" s="616" t="str">
        <f t="shared" si="3"/>
        <v/>
      </c>
    </row>
    <row r="80" spans="1:9" x14ac:dyDescent="0.3">
      <c r="A80" s="367">
        <v>13</v>
      </c>
      <c r="B80" s="366" t="s">
        <v>701</v>
      </c>
      <c r="C80" s="839" t="s">
        <v>702</v>
      </c>
      <c r="D80" s="839"/>
      <c r="E80" s="839"/>
      <c r="F80" s="839"/>
      <c r="G80" s="366">
        <v>1</v>
      </c>
      <c r="H80" s="468"/>
      <c r="I80" s="616" t="str">
        <f t="shared" si="3"/>
        <v/>
      </c>
    </row>
    <row r="81" spans="1:9" x14ac:dyDescent="0.3">
      <c r="A81" s="367">
        <v>14</v>
      </c>
      <c r="B81" s="366" t="s">
        <v>703</v>
      </c>
      <c r="C81" s="839" t="s">
        <v>704</v>
      </c>
      <c r="D81" s="839"/>
      <c r="E81" s="839"/>
      <c r="F81" s="839"/>
      <c r="G81" s="366">
        <v>1</v>
      </c>
      <c r="H81" s="468"/>
      <c r="I81" s="616" t="str">
        <f t="shared" si="3"/>
        <v/>
      </c>
    </row>
    <row r="82" spans="1:9" x14ac:dyDescent="0.3">
      <c r="A82" s="367">
        <v>15</v>
      </c>
      <c r="B82" s="366" t="s">
        <v>641</v>
      </c>
      <c r="C82" s="839" t="s">
        <v>705</v>
      </c>
      <c r="D82" s="839"/>
      <c r="E82" s="839"/>
      <c r="F82" s="839"/>
      <c r="G82" s="366">
        <v>1</v>
      </c>
      <c r="H82" s="468"/>
      <c r="I82" s="616" t="str">
        <f t="shared" si="3"/>
        <v/>
      </c>
    </row>
    <row r="83" spans="1:9" x14ac:dyDescent="0.3">
      <c r="A83" s="367">
        <v>16</v>
      </c>
      <c r="B83" s="366" t="s">
        <v>644</v>
      </c>
      <c r="C83" s="839" t="s">
        <v>706</v>
      </c>
      <c r="D83" s="839"/>
      <c r="E83" s="839"/>
      <c r="F83" s="839"/>
      <c r="G83" s="366">
        <v>1</v>
      </c>
      <c r="H83" s="468"/>
      <c r="I83" s="616" t="str">
        <f t="shared" si="3"/>
        <v/>
      </c>
    </row>
    <row r="84" spans="1:9" x14ac:dyDescent="0.3">
      <c r="A84" s="367">
        <v>23</v>
      </c>
      <c r="B84" s="366" t="s">
        <v>707</v>
      </c>
      <c r="C84" s="839" t="s">
        <v>708</v>
      </c>
      <c r="D84" s="839"/>
      <c r="E84" s="839"/>
      <c r="F84" s="839"/>
      <c r="G84" s="366">
        <v>1</v>
      </c>
      <c r="H84" s="468"/>
      <c r="I84" s="616" t="str">
        <f t="shared" si="3"/>
        <v/>
      </c>
    </row>
    <row r="85" spans="1:9" x14ac:dyDescent="0.3">
      <c r="A85" s="367">
        <v>25</v>
      </c>
      <c r="B85" s="366" t="s">
        <v>709</v>
      </c>
      <c r="C85" s="839" t="s">
        <v>710</v>
      </c>
      <c r="D85" s="839"/>
      <c r="E85" s="839"/>
      <c r="F85" s="839"/>
      <c r="G85" s="366">
        <v>2</v>
      </c>
      <c r="H85" s="468"/>
      <c r="I85" s="616" t="str">
        <f t="shared" si="3"/>
        <v/>
      </c>
    </row>
    <row r="86" spans="1:9" x14ac:dyDescent="0.3">
      <c r="A86" s="367">
        <v>26</v>
      </c>
      <c r="B86" s="366" t="s">
        <v>711</v>
      </c>
      <c r="C86" s="839" t="s">
        <v>712</v>
      </c>
      <c r="D86" s="839"/>
      <c r="E86" s="839"/>
      <c r="F86" s="839"/>
      <c r="G86" s="366">
        <v>2</v>
      </c>
      <c r="H86" s="468"/>
      <c r="I86" s="616" t="str">
        <f t="shared" si="3"/>
        <v/>
      </c>
    </row>
    <row r="87" spans="1:9" x14ac:dyDescent="0.3">
      <c r="A87" s="367">
        <v>27</v>
      </c>
      <c r="B87" s="366" t="s">
        <v>713</v>
      </c>
      <c r="C87" s="839" t="s">
        <v>714</v>
      </c>
      <c r="D87" s="839"/>
      <c r="E87" s="839"/>
      <c r="F87" s="839"/>
      <c r="G87" s="366">
        <v>1</v>
      </c>
      <c r="H87" s="468"/>
      <c r="I87" s="616" t="str">
        <f t="shared" si="3"/>
        <v/>
      </c>
    </row>
    <row r="88" spans="1:9" x14ac:dyDescent="0.3">
      <c r="A88" s="367">
        <v>28</v>
      </c>
      <c r="B88" s="366" t="s">
        <v>715</v>
      </c>
      <c r="C88" s="839" t="s">
        <v>716</v>
      </c>
      <c r="D88" s="839"/>
      <c r="E88" s="839"/>
      <c r="F88" s="839"/>
      <c r="G88" s="366">
        <v>1</v>
      </c>
      <c r="H88" s="468"/>
      <c r="I88" s="616" t="str">
        <f t="shared" si="3"/>
        <v/>
      </c>
    </row>
    <row r="89" spans="1:9" x14ac:dyDescent="0.3">
      <c r="A89" s="367">
        <v>29</v>
      </c>
      <c r="B89" s="366" t="s">
        <v>717</v>
      </c>
      <c r="C89" s="839" t="s">
        <v>718</v>
      </c>
      <c r="D89" s="839"/>
      <c r="E89" s="839"/>
      <c r="F89" s="839"/>
      <c r="G89" s="366">
        <v>1</v>
      </c>
      <c r="H89" s="468"/>
      <c r="I89" s="616" t="str">
        <f t="shared" si="3"/>
        <v/>
      </c>
    </row>
    <row r="90" spans="1:9" x14ac:dyDescent="0.3">
      <c r="A90" s="367">
        <v>30</v>
      </c>
      <c r="B90" s="366" t="s">
        <v>719</v>
      </c>
      <c r="C90" s="839" t="s">
        <v>720</v>
      </c>
      <c r="D90" s="839"/>
      <c r="E90" s="839"/>
      <c r="F90" s="839"/>
      <c r="G90" s="366">
        <v>1</v>
      </c>
      <c r="H90" s="468"/>
      <c r="I90" s="616" t="str">
        <f t="shared" si="3"/>
        <v/>
      </c>
    </row>
    <row r="91" spans="1:9" x14ac:dyDescent="0.3">
      <c r="A91" s="367">
        <v>42</v>
      </c>
      <c r="B91" s="366" t="s">
        <v>721</v>
      </c>
      <c r="C91" s="839" t="s">
        <v>722</v>
      </c>
      <c r="D91" s="839"/>
      <c r="E91" s="839"/>
      <c r="F91" s="839"/>
      <c r="G91" s="366">
        <v>1</v>
      </c>
      <c r="H91" s="468"/>
      <c r="I91" s="616" t="str">
        <f t="shared" si="3"/>
        <v/>
      </c>
    </row>
    <row r="92" spans="1:9" x14ac:dyDescent="0.3">
      <c r="A92" s="367">
        <v>50</v>
      </c>
      <c r="B92" s="366" t="s">
        <v>723</v>
      </c>
      <c r="C92" s="839" t="s">
        <v>724</v>
      </c>
      <c r="D92" s="839"/>
      <c r="E92" s="839"/>
      <c r="F92" s="839"/>
      <c r="G92" s="366">
        <v>1</v>
      </c>
      <c r="H92" s="468"/>
      <c r="I92" s="616" t="str">
        <f t="shared" si="3"/>
        <v/>
      </c>
    </row>
    <row r="93" spans="1:9" x14ac:dyDescent="0.3">
      <c r="A93" s="367">
        <v>53</v>
      </c>
      <c r="B93" s="366" t="s">
        <v>725</v>
      </c>
      <c r="C93" s="839" t="s">
        <v>726</v>
      </c>
      <c r="D93" s="839"/>
      <c r="E93" s="839"/>
      <c r="F93" s="839"/>
      <c r="G93" s="366">
        <v>1</v>
      </c>
      <c r="H93" s="468"/>
      <c r="I93" s="616" t="str">
        <f t="shared" si="3"/>
        <v/>
      </c>
    </row>
    <row r="94" spans="1:9" ht="13.5" thickBot="1" x14ac:dyDescent="0.35">
      <c r="A94" s="368" t="s">
        <v>727</v>
      </c>
      <c r="B94" s="370" t="s">
        <v>728</v>
      </c>
      <c r="C94" s="844" t="s">
        <v>729</v>
      </c>
      <c r="D94" s="844"/>
      <c r="E94" s="844"/>
      <c r="F94" s="844"/>
      <c r="G94" s="370">
        <v>1</v>
      </c>
      <c r="H94" s="469"/>
      <c r="I94" s="617" t="str">
        <f t="shared" si="3"/>
        <v/>
      </c>
    </row>
    <row r="95" spans="1:9" x14ac:dyDescent="0.3">
      <c r="B95" s="603"/>
      <c r="C95" s="603"/>
      <c r="D95" s="603"/>
      <c r="E95" s="603"/>
      <c r="F95" s="603"/>
      <c r="G95" s="603"/>
      <c r="H95" s="603"/>
    </row>
    <row r="96" spans="1:9" x14ac:dyDescent="0.3">
      <c r="A96" s="832" t="s">
        <v>463</v>
      </c>
      <c r="B96" s="832"/>
      <c r="C96" s="832"/>
      <c r="D96" s="832"/>
      <c r="E96" s="832"/>
      <c r="F96" s="832"/>
      <c r="G96" s="832"/>
      <c r="H96" s="832"/>
      <c r="I96" s="832"/>
    </row>
    <row r="97" spans="1:9" x14ac:dyDescent="0.3">
      <c r="A97" s="603"/>
      <c r="B97" s="603"/>
      <c r="C97" s="603"/>
      <c r="D97" s="603"/>
      <c r="E97" s="603"/>
      <c r="F97" s="603"/>
      <c r="G97" s="603"/>
      <c r="H97" s="603"/>
    </row>
    <row r="98" spans="1:9" ht="405.75" customHeight="1" x14ac:dyDescent="0.3">
      <c r="A98" s="832"/>
      <c r="B98" s="832"/>
      <c r="C98" s="832"/>
      <c r="D98" s="832"/>
      <c r="E98" s="832"/>
      <c r="F98" s="832"/>
      <c r="G98" s="832"/>
      <c r="H98" s="832"/>
    </row>
    <row r="99" spans="1:9" ht="13.5" thickBot="1" x14ac:dyDescent="0.35">
      <c r="A99" s="362"/>
      <c r="B99" s="613"/>
      <c r="C99" s="613"/>
      <c r="D99" s="613"/>
      <c r="E99" s="613"/>
      <c r="F99" s="613"/>
      <c r="G99" s="613"/>
      <c r="H99" s="613"/>
    </row>
    <row r="100" spans="1:9" ht="26.25" thickBot="1" x14ac:dyDescent="0.35">
      <c r="A100" s="549" t="s">
        <v>464</v>
      </c>
      <c r="B100" s="549" t="s">
        <v>465</v>
      </c>
      <c r="C100" s="549" t="s">
        <v>406</v>
      </c>
      <c r="D100" s="549" t="s">
        <v>466</v>
      </c>
      <c r="E100" s="549" t="s">
        <v>467</v>
      </c>
      <c r="F100" s="549" t="s">
        <v>468</v>
      </c>
      <c r="G100" s="548" t="s">
        <v>469</v>
      </c>
      <c r="H100" s="547" t="s">
        <v>470</v>
      </c>
      <c r="I100" s="549" t="s">
        <v>471</v>
      </c>
    </row>
    <row r="101" spans="1:9" x14ac:dyDescent="0.3">
      <c r="A101" s="568">
        <v>1</v>
      </c>
      <c r="B101" s="558">
        <v>7366124741</v>
      </c>
      <c r="C101" s="559" t="s">
        <v>472</v>
      </c>
      <c r="D101" s="565">
        <v>1</v>
      </c>
      <c r="E101" s="565"/>
      <c r="F101" s="588"/>
      <c r="G101" s="589"/>
      <c r="H101" s="560" t="str">
        <f>IF(G101="","",SUM(D101+F101-G101))</f>
        <v/>
      </c>
      <c r="I101" s="592"/>
    </row>
    <row r="102" spans="1:9" x14ac:dyDescent="0.3">
      <c r="A102" s="569">
        <v>2</v>
      </c>
      <c r="B102" s="561">
        <v>7399382000</v>
      </c>
      <c r="C102" s="562" t="s">
        <v>473</v>
      </c>
      <c r="D102" s="566">
        <v>8</v>
      </c>
      <c r="E102" s="566"/>
      <c r="F102" s="590"/>
      <c r="G102" s="583"/>
      <c r="H102" s="539" t="str">
        <f t="shared" ref="H102:H158" si="4">IF(G102="","",SUM(D102+F102-G102))</f>
        <v/>
      </c>
      <c r="I102" s="593"/>
    </row>
    <row r="103" spans="1:9" x14ac:dyDescent="0.3">
      <c r="A103" s="570">
        <v>3</v>
      </c>
      <c r="B103" s="561">
        <v>7390511800</v>
      </c>
      <c r="C103" s="562" t="s">
        <v>474</v>
      </c>
      <c r="D103" s="566">
        <v>3</v>
      </c>
      <c r="E103" s="566"/>
      <c r="F103" s="590"/>
      <c r="G103" s="583"/>
      <c r="H103" s="539" t="str">
        <f t="shared" si="4"/>
        <v/>
      </c>
      <c r="I103" s="593"/>
    </row>
    <row r="104" spans="1:9" x14ac:dyDescent="0.3">
      <c r="A104" s="569">
        <v>4</v>
      </c>
      <c r="B104" s="561">
        <v>7390359600</v>
      </c>
      <c r="C104" s="562" t="s">
        <v>475</v>
      </c>
      <c r="D104" s="566">
        <v>3</v>
      </c>
      <c r="E104" s="566"/>
      <c r="F104" s="590"/>
      <c r="G104" s="583"/>
      <c r="H104" s="539" t="str">
        <f t="shared" si="4"/>
        <v/>
      </c>
      <c r="I104" s="593"/>
    </row>
    <row r="105" spans="1:9" x14ac:dyDescent="0.3">
      <c r="A105" s="570">
        <v>5</v>
      </c>
      <c r="B105" s="561">
        <v>7366210270</v>
      </c>
      <c r="C105" s="562" t="s">
        <v>476</v>
      </c>
      <c r="D105" s="566">
        <v>3</v>
      </c>
      <c r="E105" s="566"/>
      <c r="F105" s="590"/>
      <c r="G105" s="583"/>
      <c r="H105" s="539" t="str">
        <f t="shared" si="4"/>
        <v/>
      </c>
      <c r="I105" s="593"/>
    </row>
    <row r="106" spans="1:9" x14ac:dyDescent="0.3">
      <c r="A106" s="569">
        <v>6</v>
      </c>
      <c r="B106" s="561">
        <v>7336712101</v>
      </c>
      <c r="C106" s="562" t="s">
        <v>477</v>
      </c>
      <c r="D106" s="566">
        <v>6</v>
      </c>
      <c r="E106" s="566">
        <v>150</v>
      </c>
      <c r="F106" s="590"/>
      <c r="G106" s="583"/>
      <c r="H106" s="539" t="str">
        <f t="shared" si="4"/>
        <v/>
      </c>
      <c r="I106" s="593"/>
    </row>
    <row r="107" spans="1:9" x14ac:dyDescent="0.3">
      <c r="A107" s="570">
        <v>7</v>
      </c>
      <c r="B107" s="561">
        <v>7390384100</v>
      </c>
      <c r="C107" s="562" t="s">
        <v>478</v>
      </c>
      <c r="D107" s="566">
        <v>6</v>
      </c>
      <c r="E107" s="566">
        <v>150</v>
      </c>
      <c r="F107" s="590"/>
      <c r="G107" s="583"/>
      <c r="H107" s="539" t="str">
        <f t="shared" si="4"/>
        <v/>
      </c>
      <c r="I107" s="593"/>
    </row>
    <row r="108" spans="1:9" x14ac:dyDescent="0.3">
      <c r="A108" s="569">
        <v>8</v>
      </c>
      <c r="B108" s="561">
        <v>7336200366</v>
      </c>
      <c r="C108" s="562" t="s">
        <v>479</v>
      </c>
      <c r="D108" s="566">
        <v>6</v>
      </c>
      <c r="E108" s="566">
        <v>150</v>
      </c>
      <c r="F108" s="590"/>
      <c r="G108" s="583"/>
      <c r="H108" s="539" t="str">
        <f t="shared" si="4"/>
        <v/>
      </c>
      <c r="I108" s="593"/>
    </row>
    <row r="109" spans="1:9" x14ac:dyDescent="0.3">
      <c r="A109" s="570">
        <v>9</v>
      </c>
      <c r="B109" s="561">
        <v>7336203266</v>
      </c>
      <c r="C109" s="562" t="s">
        <v>480</v>
      </c>
      <c r="D109" s="566">
        <v>6</v>
      </c>
      <c r="E109" s="566">
        <v>150</v>
      </c>
      <c r="F109" s="590"/>
      <c r="G109" s="583"/>
      <c r="H109" s="539" t="str">
        <f t="shared" si="4"/>
        <v/>
      </c>
      <c r="I109" s="593"/>
    </row>
    <row r="110" spans="1:9" x14ac:dyDescent="0.3">
      <c r="A110" s="569">
        <v>10</v>
      </c>
      <c r="B110" s="561">
        <v>7394737600</v>
      </c>
      <c r="C110" s="562" t="s">
        <v>481</v>
      </c>
      <c r="D110" s="566">
        <v>6</v>
      </c>
      <c r="E110" s="566">
        <v>150</v>
      </c>
      <c r="F110" s="590"/>
      <c r="G110" s="583"/>
      <c r="H110" s="539" t="str">
        <f t="shared" si="4"/>
        <v/>
      </c>
      <c r="I110" s="593"/>
    </row>
    <row r="111" spans="1:9" x14ac:dyDescent="0.3">
      <c r="A111" s="570">
        <v>11</v>
      </c>
      <c r="B111" s="561">
        <v>7336202551</v>
      </c>
      <c r="C111" s="562" t="s">
        <v>482</v>
      </c>
      <c r="D111" s="566">
        <v>6</v>
      </c>
      <c r="E111" s="566">
        <v>150</v>
      </c>
      <c r="F111" s="590"/>
      <c r="G111" s="583"/>
      <c r="H111" s="539" t="str">
        <f t="shared" si="4"/>
        <v/>
      </c>
      <c r="I111" s="593"/>
    </row>
    <row r="112" spans="1:9" x14ac:dyDescent="0.3">
      <c r="A112" s="569">
        <v>12</v>
      </c>
      <c r="B112" s="561">
        <v>7390511500</v>
      </c>
      <c r="C112" s="562" t="s">
        <v>483</v>
      </c>
      <c r="D112" s="566">
        <v>3</v>
      </c>
      <c r="E112" s="566"/>
      <c r="F112" s="590"/>
      <c r="G112" s="583"/>
      <c r="H112" s="539" t="str">
        <f t="shared" si="4"/>
        <v/>
      </c>
      <c r="I112" s="593"/>
    </row>
    <row r="113" spans="1:9" x14ac:dyDescent="0.3">
      <c r="A113" s="570">
        <v>13</v>
      </c>
      <c r="B113" s="561">
        <v>7390384300</v>
      </c>
      <c r="C113" s="562" t="s">
        <v>484</v>
      </c>
      <c r="D113" s="566">
        <v>3</v>
      </c>
      <c r="E113" s="566"/>
      <c r="F113" s="590"/>
      <c r="G113" s="583"/>
      <c r="H113" s="539" t="str">
        <f t="shared" si="4"/>
        <v/>
      </c>
      <c r="I113" s="593"/>
    </row>
    <row r="114" spans="1:9" x14ac:dyDescent="0.3">
      <c r="A114" s="569">
        <v>14</v>
      </c>
      <c r="B114" s="561">
        <v>7366210166</v>
      </c>
      <c r="C114" s="562" t="s">
        <v>485</v>
      </c>
      <c r="D114" s="566">
        <v>3</v>
      </c>
      <c r="E114" s="566"/>
      <c r="F114" s="590"/>
      <c r="G114" s="583"/>
      <c r="H114" s="539" t="str">
        <f t="shared" si="4"/>
        <v/>
      </c>
      <c r="I114" s="593"/>
    </row>
    <row r="115" spans="1:9" x14ac:dyDescent="0.3">
      <c r="A115" s="570">
        <v>15</v>
      </c>
      <c r="B115" s="561">
        <v>7390385700</v>
      </c>
      <c r="C115" s="562" t="s">
        <v>486</v>
      </c>
      <c r="D115" s="566">
        <v>6</v>
      </c>
      <c r="E115" s="566"/>
      <c r="F115" s="590"/>
      <c r="G115" s="583"/>
      <c r="H115" s="539" t="str">
        <f t="shared" si="4"/>
        <v/>
      </c>
      <c r="I115" s="593"/>
    </row>
    <row r="116" spans="1:9" x14ac:dyDescent="0.3">
      <c r="A116" s="569">
        <v>16</v>
      </c>
      <c r="B116" s="561">
        <v>7366210070</v>
      </c>
      <c r="C116" s="562" t="s">
        <v>487</v>
      </c>
      <c r="D116" s="566">
        <v>2</v>
      </c>
      <c r="E116" s="566"/>
      <c r="F116" s="590"/>
      <c r="G116" s="583"/>
      <c r="H116" s="539" t="str">
        <f t="shared" si="4"/>
        <v/>
      </c>
      <c r="I116" s="593"/>
    </row>
    <row r="117" spans="1:9" x14ac:dyDescent="0.3">
      <c r="A117" s="571" t="s">
        <v>488</v>
      </c>
      <c r="B117" s="561" t="s">
        <v>489</v>
      </c>
      <c r="C117" s="562" t="s">
        <v>490</v>
      </c>
      <c r="D117" s="566">
        <v>1</v>
      </c>
      <c r="E117" s="566"/>
      <c r="F117" s="590"/>
      <c r="G117" s="583"/>
      <c r="H117" s="539" t="str">
        <f t="shared" si="4"/>
        <v/>
      </c>
      <c r="I117" s="593"/>
    </row>
    <row r="118" spans="1:9" x14ac:dyDescent="0.3">
      <c r="A118" s="569">
        <v>17</v>
      </c>
      <c r="B118" s="561">
        <v>7390516500</v>
      </c>
      <c r="C118" s="562" t="s">
        <v>491</v>
      </c>
      <c r="D118" s="566">
        <v>3</v>
      </c>
      <c r="E118" s="566"/>
      <c r="F118" s="590"/>
      <c r="G118" s="583"/>
      <c r="H118" s="539" t="str">
        <f t="shared" si="4"/>
        <v/>
      </c>
      <c r="I118" s="593"/>
    </row>
    <row r="119" spans="1:9" x14ac:dyDescent="0.3">
      <c r="A119" s="570">
        <v>18</v>
      </c>
      <c r="B119" s="561">
        <v>7366130141</v>
      </c>
      <c r="C119" s="562" t="s">
        <v>492</v>
      </c>
      <c r="D119" s="566">
        <v>2</v>
      </c>
      <c r="E119" s="566"/>
      <c r="F119" s="590"/>
      <c r="G119" s="583"/>
      <c r="H119" s="539" t="str">
        <f t="shared" si="4"/>
        <v/>
      </c>
      <c r="I119" s="593"/>
    </row>
    <row r="120" spans="1:9" x14ac:dyDescent="0.3">
      <c r="A120" s="572" t="s">
        <v>493</v>
      </c>
      <c r="B120" s="561" t="s">
        <v>494</v>
      </c>
      <c r="C120" s="562" t="s">
        <v>495</v>
      </c>
      <c r="D120" s="566">
        <v>1</v>
      </c>
      <c r="E120" s="566"/>
      <c r="F120" s="590"/>
      <c r="G120" s="583"/>
      <c r="H120" s="539" t="str">
        <f t="shared" si="4"/>
        <v/>
      </c>
      <c r="I120" s="593"/>
    </row>
    <row r="121" spans="1:9" x14ac:dyDescent="0.3">
      <c r="A121" s="572" t="s">
        <v>496</v>
      </c>
      <c r="B121" s="561" t="s">
        <v>497</v>
      </c>
      <c r="C121" s="562" t="s">
        <v>498</v>
      </c>
      <c r="D121" s="566">
        <v>1</v>
      </c>
      <c r="E121" s="566"/>
      <c r="F121" s="590"/>
      <c r="G121" s="583"/>
      <c r="H121" s="539" t="str">
        <f t="shared" si="4"/>
        <v/>
      </c>
      <c r="I121" s="593"/>
    </row>
    <row r="122" spans="1:9" x14ac:dyDescent="0.3">
      <c r="A122" s="569">
        <v>19</v>
      </c>
      <c r="B122" s="561">
        <v>7399303900</v>
      </c>
      <c r="C122" s="562" t="s">
        <v>499</v>
      </c>
      <c r="D122" s="566">
        <v>8</v>
      </c>
      <c r="E122" s="566"/>
      <c r="F122" s="590"/>
      <c r="G122" s="583"/>
      <c r="H122" s="539" t="str">
        <f t="shared" si="4"/>
        <v/>
      </c>
      <c r="I122" s="593"/>
    </row>
    <row r="123" spans="1:9" x14ac:dyDescent="0.3">
      <c r="A123" s="570">
        <v>20</v>
      </c>
      <c r="B123" s="561">
        <v>7390164800</v>
      </c>
      <c r="C123" s="562" t="s">
        <v>500</v>
      </c>
      <c r="D123" s="566">
        <v>2</v>
      </c>
      <c r="E123" s="566" t="s">
        <v>501</v>
      </c>
      <c r="F123" s="590"/>
      <c r="G123" s="583"/>
      <c r="H123" s="539" t="str">
        <f t="shared" si="4"/>
        <v/>
      </c>
      <c r="I123" s="593"/>
    </row>
    <row r="124" spans="1:9" x14ac:dyDescent="0.3">
      <c r="A124" s="569">
        <v>21</v>
      </c>
      <c r="B124" s="561">
        <v>7347151022</v>
      </c>
      <c r="C124" s="562" t="s">
        <v>502</v>
      </c>
      <c r="D124" s="566">
        <v>2</v>
      </c>
      <c r="E124" s="566"/>
      <c r="F124" s="590"/>
      <c r="G124" s="583"/>
      <c r="H124" s="539" t="str">
        <f t="shared" si="4"/>
        <v/>
      </c>
      <c r="I124" s="593"/>
    </row>
    <row r="125" spans="1:9" x14ac:dyDescent="0.3">
      <c r="A125" s="570">
        <v>22</v>
      </c>
      <c r="B125" s="561">
        <v>7390391300</v>
      </c>
      <c r="C125" s="562" t="s">
        <v>503</v>
      </c>
      <c r="D125" s="566">
        <v>2</v>
      </c>
      <c r="E125" s="566"/>
      <c r="F125" s="590"/>
      <c r="G125" s="583"/>
      <c r="H125" s="539" t="str">
        <f t="shared" si="4"/>
        <v/>
      </c>
      <c r="I125" s="593"/>
    </row>
    <row r="126" spans="1:9" x14ac:dyDescent="0.3">
      <c r="A126" s="569">
        <v>23</v>
      </c>
      <c r="B126" s="561">
        <v>7391838000</v>
      </c>
      <c r="C126" s="562" t="s">
        <v>504</v>
      </c>
      <c r="D126" s="566">
        <v>2</v>
      </c>
      <c r="E126" s="566"/>
      <c r="F126" s="590"/>
      <c r="G126" s="583"/>
      <c r="H126" s="539" t="str">
        <f t="shared" si="4"/>
        <v/>
      </c>
      <c r="I126" s="593"/>
    </row>
    <row r="127" spans="1:9" x14ac:dyDescent="0.3">
      <c r="A127" s="570">
        <v>24</v>
      </c>
      <c r="B127" s="561">
        <v>7366010022</v>
      </c>
      <c r="C127" s="562" t="s">
        <v>505</v>
      </c>
      <c r="D127" s="566">
        <v>1</v>
      </c>
      <c r="E127" s="566"/>
      <c r="F127" s="590"/>
      <c r="G127" s="583"/>
      <c r="H127" s="539" t="str">
        <f t="shared" si="4"/>
        <v/>
      </c>
      <c r="I127" s="593"/>
    </row>
    <row r="128" spans="1:9" x14ac:dyDescent="0.3">
      <c r="A128" s="569">
        <v>25</v>
      </c>
      <c r="B128" s="561">
        <v>7398210600</v>
      </c>
      <c r="C128" s="562" t="s">
        <v>506</v>
      </c>
      <c r="D128" s="566">
        <v>1</v>
      </c>
      <c r="E128" s="566"/>
      <c r="F128" s="590"/>
      <c r="G128" s="583"/>
      <c r="H128" s="539" t="str">
        <f t="shared" si="4"/>
        <v/>
      </c>
      <c r="I128" s="593"/>
    </row>
    <row r="129" spans="1:9" x14ac:dyDescent="0.3">
      <c r="A129" s="570">
        <v>26</v>
      </c>
      <c r="B129" s="561">
        <v>7391489200</v>
      </c>
      <c r="C129" s="562" t="s">
        <v>507</v>
      </c>
      <c r="D129" s="566">
        <v>2</v>
      </c>
      <c r="E129" s="566"/>
      <c r="F129" s="590"/>
      <c r="G129" s="583"/>
      <c r="H129" s="539" t="str">
        <f t="shared" si="4"/>
        <v/>
      </c>
      <c r="I129" s="593"/>
    </row>
    <row r="130" spans="1:9" x14ac:dyDescent="0.3">
      <c r="A130" s="569">
        <v>27</v>
      </c>
      <c r="B130" s="561">
        <v>7366021035</v>
      </c>
      <c r="C130" s="562" t="s">
        <v>508</v>
      </c>
      <c r="D130" s="566">
        <v>1</v>
      </c>
      <c r="E130" s="566"/>
      <c r="F130" s="590"/>
      <c r="G130" s="583"/>
      <c r="H130" s="539" t="str">
        <f t="shared" si="4"/>
        <v/>
      </c>
      <c r="I130" s="593"/>
    </row>
    <row r="131" spans="1:9" x14ac:dyDescent="0.3">
      <c r="A131" s="570">
        <v>28</v>
      </c>
      <c r="B131" s="561">
        <v>7366030001</v>
      </c>
      <c r="C131" s="562" t="s">
        <v>509</v>
      </c>
      <c r="D131" s="566">
        <v>3</v>
      </c>
      <c r="E131" s="566"/>
      <c r="F131" s="590"/>
      <c r="G131" s="583"/>
      <c r="H131" s="539" t="str">
        <f t="shared" si="4"/>
        <v/>
      </c>
      <c r="I131" s="593"/>
    </row>
    <row r="132" spans="1:9" x14ac:dyDescent="0.3">
      <c r="A132" s="569">
        <v>29</v>
      </c>
      <c r="B132" s="561">
        <v>7390392200</v>
      </c>
      <c r="C132" s="562" t="s">
        <v>510</v>
      </c>
      <c r="D132" s="566">
        <v>1</v>
      </c>
      <c r="E132" s="566"/>
      <c r="F132" s="590"/>
      <c r="G132" s="583"/>
      <c r="H132" s="539" t="str">
        <f t="shared" si="4"/>
        <v/>
      </c>
      <c r="I132" s="593"/>
    </row>
    <row r="133" spans="1:9" x14ac:dyDescent="0.3">
      <c r="A133" s="570">
        <v>30</v>
      </c>
      <c r="B133" s="561">
        <v>7366160022</v>
      </c>
      <c r="C133" s="562" t="s">
        <v>511</v>
      </c>
      <c r="D133" s="566">
        <v>1</v>
      </c>
      <c r="E133" s="566"/>
      <c r="F133" s="590"/>
      <c r="G133" s="583"/>
      <c r="H133" s="539" t="str">
        <f t="shared" si="4"/>
        <v/>
      </c>
      <c r="I133" s="593"/>
    </row>
    <row r="134" spans="1:9" x14ac:dyDescent="0.3">
      <c r="A134" s="569">
        <v>31</v>
      </c>
      <c r="B134" s="561">
        <v>7399188400</v>
      </c>
      <c r="C134" s="562" t="s">
        <v>512</v>
      </c>
      <c r="D134" s="566">
        <v>4</v>
      </c>
      <c r="E134" s="566"/>
      <c r="F134" s="590"/>
      <c r="G134" s="583"/>
      <c r="H134" s="539" t="str">
        <f t="shared" si="4"/>
        <v/>
      </c>
      <c r="I134" s="593"/>
    </row>
    <row r="135" spans="1:9" x14ac:dyDescent="0.3">
      <c r="A135" s="570">
        <v>32</v>
      </c>
      <c r="B135" s="561">
        <v>7390405100</v>
      </c>
      <c r="C135" s="562" t="s">
        <v>513</v>
      </c>
      <c r="D135" s="566">
        <v>1</v>
      </c>
      <c r="E135" s="566"/>
      <c r="F135" s="590"/>
      <c r="G135" s="583"/>
      <c r="H135" s="539" t="str">
        <f t="shared" si="4"/>
        <v/>
      </c>
      <c r="I135" s="593"/>
    </row>
    <row r="136" spans="1:9" x14ac:dyDescent="0.3">
      <c r="A136" s="569">
        <v>33</v>
      </c>
      <c r="B136" s="561">
        <v>7363210051</v>
      </c>
      <c r="C136" s="562" t="s">
        <v>514</v>
      </c>
      <c r="D136" s="566">
        <v>1</v>
      </c>
      <c r="E136" s="566"/>
      <c r="F136" s="590"/>
      <c r="G136" s="583"/>
      <c r="H136" s="539" t="str">
        <f t="shared" si="4"/>
        <v/>
      </c>
      <c r="I136" s="593"/>
    </row>
    <row r="137" spans="1:9" x14ac:dyDescent="0.3">
      <c r="A137" s="570">
        <v>34</v>
      </c>
      <c r="B137" s="561">
        <v>7398204250</v>
      </c>
      <c r="C137" s="562" t="s">
        <v>515</v>
      </c>
      <c r="D137" s="566">
        <v>1</v>
      </c>
      <c r="E137" s="566"/>
      <c r="F137" s="590"/>
      <c r="G137" s="583"/>
      <c r="H137" s="539" t="str">
        <f t="shared" si="4"/>
        <v/>
      </c>
      <c r="I137" s="593"/>
    </row>
    <row r="138" spans="1:9" x14ac:dyDescent="0.3">
      <c r="A138" s="569">
        <v>35</v>
      </c>
      <c r="B138" s="561">
        <v>7390358500</v>
      </c>
      <c r="C138" s="562" t="s">
        <v>516</v>
      </c>
      <c r="D138" s="566">
        <v>1</v>
      </c>
      <c r="E138" s="566"/>
      <c r="F138" s="590"/>
      <c r="G138" s="583"/>
      <c r="H138" s="539" t="str">
        <f t="shared" si="4"/>
        <v/>
      </c>
      <c r="I138" s="593"/>
    </row>
    <row r="139" spans="1:9" x14ac:dyDescent="0.3">
      <c r="A139" s="570">
        <v>36</v>
      </c>
      <c r="B139" s="561">
        <v>7399309900</v>
      </c>
      <c r="C139" s="562" t="s">
        <v>517</v>
      </c>
      <c r="D139" s="566">
        <v>6</v>
      </c>
      <c r="E139" s="566"/>
      <c r="F139" s="590"/>
      <c r="G139" s="583"/>
      <c r="H139" s="539" t="str">
        <f t="shared" si="4"/>
        <v/>
      </c>
      <c r="I139" s="593"/>
    </row>
    <row r="140" spans="1:9" x14ac:dyDescent="0.3">
      <c r="A140" s="570">
        <v>38</v>
      </c>
      <c r="B140" s="561">
        <v>7397740500</v>
      </c>
      <c r="C140" s="562" t="s">
        <v>518</v>
      </c>
      <c r="D140" s="566">
        <v>3</v>
      </c>
      <c r="E140" s="566"/>
      <c r="F140" s="590"/>
      <c r="G140" s="583"/>
      <c r="H140" s="539" t="str">
        <f t="shared" si="4"/>
        <v/>
      </c>
      <c r="I140" s="593"/>
    </row>
    <row r="141" spans="1:9" x14ac:dyDescent="0.3">
      <c r="A141" s="569">
        <v>39</v>
      </c>
      <c r="B141" s="561">
        <v>7366050066</v>
      </c>
      <c r="C141" s="562" t="s">
        <v>519</v>
      </c>
      <c r="D141" s="566">
        <v>3</v>
      </c>
      <c r="E141" s="566"/>
      <c r="F141" s="590"/>
      <c r="G141" s="583"/>
      <c r="H141" s="539" t="str">
        <f t="shared" si="4"/>
        <v/>
      </c>
      <c r="I141" s="593"/>
    </row>
    <row r="142" spans="1:9" x14ac:dyDescent="0.3">
      <c r="A142" s="570">
        <v>40</v>
      </c>
      <c r="B142" s="561">
        <v>7396710100</v>
      </c>
      <c r="C142" s="562" t="s">
        <v>520</v>
      </c>
      <c r="D142" s="566">
        <v>3</v>
      </c>
      <c r="E142" s="566"/>
      <c r="F142" s="590"/>
      <c r="G142" s="583"/>
      <c r="H142" s="539" t="str">
        <f t="shared" si="4"/>
        <v/>
      </c>
      <c r="I142" s="593"/>
    </row>
    <row r="143" spans="1:9" x14ac:dyDescent="0.3">
      <c r="A143" s="569">
        <v>41</v>
      </c>
      <c r="B143" s="561">
        <v>7366040209</v>
      </c>
      <c r="C143" s="562" t="s">
        <v>521</v>
      </c>
      <c r="D143" s="566">
        <v>3</v>
      </c>
      <c r="E143" s="566"/>
      <c r="F143" s="590"/>
      <c r="G143" s="583"/>
      <c r="H143" s="539" t="str">
        <f t="shared" si="4"/>
        <v/>
      </c>
      <c r="I143" s="593"/>
    </row>
    <row r="144" spans="1:9" x14ac:dyDescent="0.3">
      <c r="A144" s="570">
        <v>42</v>
      </c>
      <c r="B144" s="561">
        <v>7390358400</v>
      </c>
      <c r="C144" s="562" t="s">
        <v>522</v>
      </c>
      <c r="D144" s="566">
        <v>3</v>
      </c>
      <c r="E144" s="566"/>
      <c r="F144" s="590"/>
      <c r="G144" s="583"/>
      <c r="H144" s="539" t="str">
        <f t="shared" si="4"/>
        <v/>
      </c>
      <c r="I144" s="593"/>
    </row>
    <row r="145" spans="1:9" x14ac:dyDescent="0.3">
      <c r="A145" s="569">
        <v>43</v>
      </c>
      <c r="B145" s="561">
        <v>7366219566</v>
      </c>
      <c r="C145" s="562" t="s">
        <v>523</v>
      </c>
      <c r="D145" s="566">
        <v>3</v>
      </c>
      <c r="E145" s="566"/>
      <c r="F145" s="590"/>
      <c r="G145" s="583"/>
      <c r="H145" s="539" t="str">
        <f t="shared" si="4"/>
        <v/>
      </c>
      <c r="I145" s="593"/>
    </row>
    <row r="146" spans="1:9" x14ac:dyDescent="0.3">
      <c r="A146" s="570">
        <v>44</v>
      </c>
      <c r="B146" s="561">
        <v>7390383300</v>
      </c>
      <c r="C146" s="562" t="s">
        <v>524</v>
      </c>
      <c r="D146" s="566">
        <v>1</v>
      </c>
      <c r="E146" s="566"/>
      <c r="F146" s="590"/>
      <c r="G146" s="583"/>
      <c r="H146" s="539" t="str">
        <f t="shared" si="4"/>
        <v/>
      </c>
      <c r="I146" s="593"/>
    </row>
    <row r="147" spans="1:9" x14ac:dyDescent="0.3">
      <c r="A147" s="569">
        <v>45</v>
      </c>
      <c r="B147" s="561">
        <v>7398210050</v>
      </c>
      <c r="C147" s="562" t="s">
        <v>525</v>
      </c>
      <c r="D147" s="566">
        <v>1</v>
      </c>
      <c r="E147" s="566"/>
      <c r="F147" s="590"/>
      <c r="G147" s="583"/>
      <c r="H147" s="539" t="str">
        <f t="shared" si="4"/>
        <v/>
      </c>
      <c r="I147" s="593"/>
    </row>
    <row r="148" spans="1:9" x14ac:dyDescent="0.3">
      <c r="A148" s="570">
        <v>46</v>
      </c>
      <c r="B148" s="561">
        <v>7366080270</v>
      </c>
      <c r="C148" s="562" t="s">
        <v>526</v>
      </c>
      <c r="D148" s="566">
        <v>3</v>
      </c>
      <c r="E148" s="566">
        <v>175</v>
      </c>
      <c r="F148" s="590"/>
      <c r="G148" s="583"/>
      <c r="H148" s="539" t="str">
        <f t="shared" si="4"/>
        <v/>
      </c>
      <c r="I148" s="593"/>
    </row>
    <row r="149" spans="1:9" x14ac:dyDescent="0.3">
      <c r="A149" s="569">
        <v>47</v>
      </c>
      <c r="B149" s="561">
        <v>7390361600</v>
      </c>
      <c r="C149" s="562" t="s">
        <v>527</v>
      </c>
      <c r="D149" s="566">
        <v>3</v>
      </c>
      <c r="E149" s="566">
        <v>175</v>
      </c>
      <c r="F149" s="590"/>
      <c r="G149" s="583"/>
      <c r="H149" s="539" t="str">
        <f t="shared" si="4"/>
        <v/>
      </c>
      <c r="I149" s="593"/>
    </row>
    <row r="150" spans="1:9" x14ac:dyDescent="0.3">
      <c r="A150" s="570">
        <v>48</v>
      </c>
      <c r="B150" s="561">
        <v>7390263100</v>
      </c>
      <c r="C150" s="562" t="s">
        <v>528</v>
      </c>
      <c r="D150" s="566">
        <v>3</v>
      </c>
      <c r="E150" s="566" t="s">
        <v>529</v>
      </c>
      <c r="F150" s="590"/>
      <c r="G150" s="583"/>
      <c r="H150" s="539" t="str">
        <f t="shared" si="4"/>
        <v/>
      </c>
      <c r="I150" s="593"/>
    </row>
    <row r="151" spans="1:9" x14ac:dyDescent="0.3">
      <c r="A151" s="569">
        <v>49</v>
      </c>
      <c r="B151" s="561">
        <v>7366216270</v>
      </c>
      <c r="C151" s="562" t="s">
        <v>530</v>
      </c>
      <c r="D151" s="566">
        <v>3</v>
      </c>
      <c r="E151" s="566">
        <v>175</v>
      </c>
      <c r="F151" s="590"/>
      <c r="G151" s="583"/>
      <c r="H151" s="539" t="str">
        <f t="shared" si="4"/>
        <v/>
      </c>
      <c r="I151" s="593"/>
    </row>
    <row r="152" spans="1:9" x14ac:dyDescent="0.3">
      <c r="A152" s="570">
        <v>50</v>
      </c>
      <c r="B152" s="561">
        <v>7390263400</v>
      </c>
      <c r="C152" s="562" t="s">
        <v>531</v>
      </c>
      <c r="D152" s="566">
        <v>3</v>
      </c>
      <c r="E152" s="566" t="s">
        <v>529</v>
      </c>
      <c r="F152" s="590"/>
      <c r="G152" s="583"/>
      <c r="H152" s="539" t="str">
        <f t="shared" si="4"/>
        <v/>
      </c>
      <c r="I152" s="593"/>
    </row>
    <row r="153" spans="1:9" x14ac:dyDescent="0.3">
      <c r="A153" s="569">
        <v>54</v>
      </c>
      <c r="B153" s="561">
        <v>7390912600</v>
      </c>
      <c r="C153" s="562" t="s">
        <v>532</v>
      </c>
      <c r="D153" s="566">
        <v>3</v>
      </c>
      <c r="E153" s="566"/>
      <c r="F153" s="590"/>
      <c r="G153" s="583"/>
      <c r="H153" s="539" t="str">
        <f t="shared" si="4"/>
        <v/>
      </c>
      <c r="I153" s="593"/>
    </row>
    <row r="154" spans="1:9" x14ac:dyDescent="0.3">
      <c r="A154" s="570">
        <v>55</v>
      </c>
      <c r="B154" s="561">
        <v>7390162500</v>
      </c>
      <c r="C154" s="562" t="s">
        <v>533</v>
      </c>
      <c r="D154" s="566">
        <v>3</v>
      </c>
      <c r="E154" s="566" t="s">
        <v>534</v>
      </c>
      <c r="F154" s="590"/>
      <c r="G154" s="583"/>
      <c r="H154" s="539" t="str">
        <f t="shared" si="4"/>
        <v/>
      </c>
      <c r="I154" s="593"/>
    </row>
    <row r="155" spans="1:9" x14ac:dyDescent="0.3">
      <c r="A155" s="569">
        <v>56</v>
      </c>
      <c r="B155" s="561">
        <v>730436</v>
      </c>
      <c r="C155" s="562" t="s">
        <v>535</v>
      </c>
      <c r="D155" s="566">
        <v>1</v>
      </c>
      <c r="E155" s="566"/>
      <c r="F155" s="590"/>
      <c r="G155" s="583"/>
      <c r="H155" s="539" t="str">
        <f t="shared" si="4"/>
        <v/>
      </c>
      <c r="I155" s="593"/>
    </row>
    <row r="156" spans="1:9" x14ac:dyDescent="0.3">
      <c r="A156" s="570">
        <v>57</v>
      </c>
      <c r="B156" s="561">
        <v>730437</v>
      </c>
      <c r="C156" s="562" t="s">
        <v>536</v>
      </c>
      <c r="D156" s="566">
        <v>1</v>
      </c>
      <c r="E156" s="566"/>
      <c r="F156" s="590"/>
      <c r="G156" s="583"/>
      <c r="H156" s="539" t="str">
        <f t="shared" si="4"/>
        <v/>
      </c>
      <c r="I156" s="593"/>
    </row>
    <row r="157" spans="1:9" x14ac:dyDescent="0.3">
      <c r="A157" s="569">
        <v>58</v>
      </c>
      <c r="B157" s="561">
        <v>7398217600</v>
      </c>
      <c r="C157" s="562" t="s">
        <v>537</v>
      </c>
      <c r="D157" s="566">
        <v>1</v>
      </c>
      <c r="E157" s="566"/>
      <c r="F157" s="590"/>
      <c r="G157" s="583"/>
      <c r="H157" s="539" t="str">
        <f t="shared" si="4"/>
        <v/>
      </c>
      <c r="I157" s="593"/>
    </row>
    <row r="158" spans="1:9" ht="13.5" thickBot="1" x14ac:dyDescent="0.35">
      <c r="A158" s="573">
        <v>59</v>
      </c>
      <c r="B158" s="563">
        <v>7398210000</v>
      </c>
      <c r="C158" s="564" t="s">
        <v>538</v>
      </c>
      <c r="D158" s="567">
        <v>1</v>
      </c>
      <c r="E158" s="567"/>
      <c r="F158" s="591"/>
      <c r="G158" s="584"/>
      <c r="H158" s="546" t="str">
        <f t="shared" si="4"/>
        <v/>
      </c>
      <c r="I158" s="594"/>
    </row>
  </sheetData>
  <mergeCells count="95">
    <mergeCell ref="A1:B1"/>
    <mergeCell ref="C1:H1"/>
    <mergeCell ref="H3:I3"/>
    <mergeCell ref="H5:I5"/>
    <mergeCell ref="A3:B3"/>
    <mergeCell ref="A5:B5"/>
    <mergeCell ref="C32:F32"/>
    <mergeCell ref="C94:F94"/>
    <mergeCell ref="C88:F88"/>
    <mergeCell ref="C82:F82"/>
    <mergeCell ref="C76:F76"/>
    <mergeCell ref="A70:I70"/>
    <mergeCell ref="C60:F60"/>
    <mergeCell ref="C54:F54"/>
    <mergeCell ref="C50:E50"/>
    <mergeCell ref="C44:F44"/>
    <mergeCell ref="C38:F38"/>
    <mergeCell ref="C33:F33"/>
    <mergeCell ref="C34:F34"/>
    <mergeCell ref="A35:I35"/>
    <mergeCell ref="C36:F36"/>
    <mergeCell ref="C37:F37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A7:I7"/>
    <mergeCell ref="A98:H98"/>
    <mergeCell ref="A96:I96"/>
    <mergeCell ref="C9:F9"/>
    <mergeCell ref="A10:I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6:F26"/>
    <mergeCell ref="C39:F39"/>
    <mergeCell ref="C40:F40"/>
    <mergeCell ref="C41:F41"/>
    <mergeCell ref="C42:F42"/>
    <mergeCell ref="A43:I43"/>
    <mergeCell ref="C65:F65"/>
    <mergeCell ref="C55:F55"/>
    <mergeCell ref="C56:F56"/>
    <mergeCell ref="C57:F57"/>
    <mergeCell ref="C58:F58"/>
    <mergeCell ref="C59:F59"/>
    <mergeCell ref="C45:F45"/>
    <mergeCell ref="A66:I66"/>
    <mergeCell ref="C67:F67"/>
    <mergeCell ref="C68:F68"/>
    <mergeCell ref="A69:I69"/>
    <mergeCell ref="C51:E51"/>
    <mergeCell ref="C52:E52"/>
    <mergeCell ref="C53:E53"/>
    <mergeCell ref="C46:E46"/>
    <mergeCell ref="C47:E47"/>
    <mergeCell ref="C48:E48"/>
    <mergeCell ref="C49:F49"/>
    <mergeCell ref="C61:F61"/>
    <mergeCell ref="C62:F62"/>
    <mergeCell ref="C63:F63"/>
    <mergeCell ref="C64:F64"/>
    <mergeCell ref="C71:F71"/>
    <mergeCell ref="C72:F72"/>
    <mergeCell ref="C73:F73"/>
    <mergeCell ref="C74:F74"/>
    <mergeCell ref="C75:F75"/>
    <mergeCell ref="C77:F77"/>
    <mergeCell ref="C78:F78"/>
    <mergeCell ref="C79:F79"/>
    <mergeCell ref="C80:F80"/>
    <mergeCell ref="C81:F81"/>
    <mergeCell ref="C83:F83"/>
    <mergeCell ref="C84:F84"/>
    <mergeCell ref="C85:F85"/>
    <mergeCell ref="C86:F86"/>
    <mergeCell ref="C87:F87"/>
    <mergeCell ref="C89:F89"/>
    <mergeCell ref="C90:F90"/>
    <mergeCell ref="C91:F91"/>
    <mergeCell ref="C92:F92"/>
    <mergeCell ref="C93:F93"/>
  </mergeCells>
  <pageMargins left="0.15748031496062992" right="0.15748031496062992" top="0.15748031496062992" bottom="0.55118110236220474" header="0.15748031496062992" footer="0.15748031496062992"/>
  <pageSetup paperSize="9" scale="88" fitToHeight="0" orientation="portrait" r:id="rId1"/>
  <headerFooter>
    <oddFooter>&amp;L&amp;"Arial,Regular"&amp;9Page &amp;P of &amp;N&amp;C&amp;G&amp;R&amp;"Arial,Regular"&amp;9&amp;F
&amp;A</oddFooter>
  </headerFooter>
  <rowBreaks count="2" manualBreakCount="2">
    <brk id="65" max="16383" man="1"/>
    <brk id="95" max="16383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0" tint="-4.9989318521683403E-2"/>
    <pageSetUpPr fitToPage="1"/>
  </sheetPr>
  <dimension ref="A1:J41"/>
  <sheetViews>
    <sheetView zoomScaleNormal="100" zoomScaleSheetLayoutView="100" workbookViewId="0">
      <selection activeCell="G18" sqref="G18"/>
    </sheetView>
  </sheetViews>
  <sheetFormatPr defaultColWidth="8.796875" defaultRowHeight="14.25" x14ac:dyDescent="0.3"/>
  <cols>
    <col min="1" max="1" width="17.296875" style="5" customWidth="1"/>
    <col min="2" max="2" width="42.69921875" style="5" customWidth="1"/>
    <col min="3" max="3" width="8.796875" style="5"/>
    <col min="4" max="4" width="10.796875" style="5" customWidth="1"/>
    <col min="5" max="7" width="8.796875" style="5"/>
    <col min="8" max="8" width="22.19921875" style="5" customWidth="1"/>
    <col min="9" max="16384" width="8.796875" style="5"/>
  </cols>
  <sheetData>
    <row r="1" spans="1:10" s="277" customFormat="1" ht="89.25" customHeight="1" thickBot="1" x14ac:dyDescent="0.35">
      <c r="A1" s="318"/>
      <c r="B1" s="627" t="str">
        <f>'HC EWA Request'!B1</f>
        <v>SAFETY, HEALTH, ENVIRONMENT AND QUALITY MANAGEMENT SYSTEM
6.6.29 EWA FOR HOLD CLEANING
REPORTING FORMS MANUAL</v>
      </c>
      <c r="C1" s="627"/>
      <c r="D1" s="627"/>
      <c r="E1" s="627"/>
      <c r="F1" s="627"/>
      <c r="G1" s="627"/>
      <c r="H1" s="105" t="str">
        <f>'HC EWA Request'!N1</f>
        <v>Form : 6.06.29
Date : 12-Aug-2025
Rev : 10.4
App By : DPA</v>
      </c>
    </row>
    <row r="2" spans="1:10" s="277" customFormat="1" ht="15.75" x14ac:dyDescent="0.3">
      <c r="A2" s="287"/>
      <c r="B2" s="287"/>
      <c r="C2" s="287"/>
      <c r="D2" s="287"/>
      <c r="E2" s="287"/>
      <c r="F2" s="287"/>
      <c r="G2" s="291"/>
      <c r="H2" s="287"/>
      <c r="I2" s="291"/>
    </row>
    <row r="3" spans="1:10" s="295" customFormat="1" ht="15" x14ac:dyDescent="0.3">
      <c r="A3" s="314" t="s">
        <v>116</v>
      </c>
      <c r="B3" s="448"/>
      <c r="C3" s="296"/>
      <c r="D3" s="296"/>
      <c r="E3" s="297" t="s">
        <v>115</v>
      </c>
      <c r="F3" s="781"/>
      <c r="G3" s="781"/>
      <c r="H3" s="781"/>
      <c r="I3" s="310"/>
    </row>
    <row r="4" spans="1:10" s="295" customFormat="1" ht="15" x14ac:dyDescent="0.3">
      <c r="A4" s="311"/>
      <c r="B4" s="296"/>
      <c r="C4" s="296"/>
      <c r="D4" s="296"/>
      <c r="E4" s="310"/>
      <c r="F4" s="296"/>
      <c r="I4" s="310"/>
    </row>
    <row r="5" spans="1:10" s="295" customFormat="1" ht="15" x14ac:dyDescent="0.3">
      <c r="A5" s="314" t="s">
        <v>113</v>
      </c>
      <c r="B5" s="391">
        <f>'HC EWA Request'!C3</f>
        <v>0</v>
      </c>
      <c r="C5" s="296"/>
      <c r="D5" s="296"/>
      <c r="E5" s="297" t="s">
        <v>402</v>
      </c>
      <c r="F5" s="781"/>
      <c r="G5" s="781"/>
      <c r="H5" s="781"/>
      <c r="I5" s="296"/>
      <c r="J5" s="296"/>
    </row>
    <row r="6" spans="1:10" s="295" customFormat="1" ht="15" x14ac:dyDescent="0.3">
      <c r="A6" s="296"/>
      <c r="B6" s="296"/>
      <c r="C6" s="296"/>
      <c r="D6" s="296"/>
      <c r="E6" s="296"/>
      <c r="F6" s="312"/>
      <c r="G6" s="310"/>
      <c r="I6" s="310"/>
    </row>
    <row r="7" spans="1:10" s="295" customFormat="1" ht="15" customHeight="1" x14ac:dyDescent="0.3">
      <c r="A7" s="782" t="s">
        <v>539</v>
      </c>
      <c r="B7" s="782"/>
      <c r="C7" s="782"/>
      <c r="D7" s="782"/>
      <c r="E7" s="782"/>
      <c r="F7" s="782"/>
      <c r="G7" s="782"/>
      <c r="H7" s="782"/>
      <c r="I7" s="313"/>
      <c r="J7" s="313"/>
    </row>
    <row r="8" spans="1:10" ht="15.75" thickBot="1" x14ac:dyDescent="0.35">
      <c r="A8" s="19"/>
      <c r="C8" s="6"/>
      <c r="D8" s="6"/>
      <c r="E8" s="6"/>
      <c r="F8" s="7"/>
      <c r="G8" s="10"/>
      <c r="H8" s="10"/>
    </row>
    <row r="9" spans="1:10" ht="15.75" thickBot="1" x14ac:dyDescent="0.35">
      <c r="A9" s="19"/>
      <c r="C9" s="335" t="s">
        <v>540</v>
      </c>
      <c r="D9" s="336" t="s">
        <v>541</v>
      </c>
      <c r="E9" s="276" t="s">
        <v>542</v>
      </c>
      <c r="F9" s="7"/>
      <c r="G9" s="10"/>
      <c r="H9" s="10"/>
    </row>
    <row r="10" spans="1:10" ht="15.75" thickTop="1" x14ac:dyDescent="0.3">
      <c r="A10" s="19"/>
      <c r="B10" s="331" t="s">
        <v>543</v>
      </c>
      <c r="C10" s="449"/>
      <c r="D10" s="449"/>
      <c r="E10" s="450"/>
      <c r="F10" s="7"/>
      <c r="G10" s="10"/>
      <c r="H10" s="10"/>
    </row>
    <row r="11" spans="1:10" ht="15" x14ac:dyDescent="0.3">
      <c r="A11" s="19"/>
      <c r="B11" s="332"/>
      <c r="C11" s="319"/>
      <c r="D11" s="319"/>
      <c r="E11" s="451"/>
      <c r="F11" s="7"/>
      <c r="G11" s="10"/>
      <c r="H11" s="10"/>
    </row>
    <row r="12" spans="1:10" ht="15" x14ac:dyDescent="0.3">
      <c r="A12" s="19"/>
      <c r="B12" s="333" t="s">
        <v>544</v>
      </c>
      <c r="C12" s="319"/>
      <c r="D12" s="319"/>
      <c r="E12" s="451"/>
      <c r="F12" s="7"/>
      <c r="G12" s="10"/>
      <c r="H12" s="10"/>
    </row>
    <row r="13" spans="1:10" ht="15" x14ac:dyDescent="0.3">
      <c r="A13" s="19"/>
      <c r="B13" s="332"/>
      <c r="C13" s="319"/>
      <c r="D13" s="319"/>
      <c r="E13" s="451"/>
      <c r="F13" s="7"/>
      <c r="G13" s="10"/>
      <c r="H13" s="10"/>
    </row>
    <row r="14" spans="1:10" ht="15" x14ac:dyDescent="0.3">
      <c r="A14" s="19"/>
      <c r="B14" s="334" t="s">
        <v>545</v>
      </c>
      <c r="C14" s="867"/>
      <c r="D14" s="868"/>
      <c r="E14" s="869"/>
      <c r="F14" s="7"/>
      <c r="G14" s="10"/>
      <c r="H14" s="10"/>
    </row>
    <row r="15" spans="1:10" ht="15.75" thickBot="1" x14ac:dyDescent="0.35">
      <c r="A15" s="8"/>
      <c r="B15" s="337"/>
      <c r="C15" s="870"/>
      <c r="D15" s="871"/>
      <c r="E15" s="872"/>
      <c r="F15" s="7"/>
      <c r="G15" s="10"/>
      <c r="H15" s="10"/>
    </row>
    <row r="16" spans="1:10" ht="16.5" thickTop="1" thickBot="1" x14ac:dyDescent="0.35">
      <c r="A16" s="8"/>
      <c r="B16" s="9"/>
      <c r="C16" s="6"/>
      <c r="D16" s="6"/>
      <c r="E16" s="6"/>
      <c r="F16" s="7"/>
      <c r="G16" s="10"/>
      <c r="H16" s="10"/>
    </row>
    <row r="17" spans="1:8" ht="30.75" thickBot="1" x14ac:dyDescent="0.35">
      <c r="A17" s="341" t="s">
        <v>546</v>
      </c>
      <c r="B17" s="342" t="s">
        <v>406</v>
      </c>
      <c r="C17" s="343" t="s">
        <v>547</v>
      </c>
      <c r="D17" s="343" t="s">
        <v>466</v>
      </c>
      <c r="E17" s="343" t="s">
        <v>468</v>
      </c>
      <c r="F17" s="343" t="s">
        <v>469</v>
      </c>
      <c r="G17" s="344" t="s">
        <v>470</v>
      </c>
      <c r="H17" s="343" t="s">
        <v>471</v>
      </c>
    </row>
    <row r="18" spans="1:8" ht="28.5" x14ac:dyDescent="0.3">
      <c r="A18" s="345" t="s">
        <v>548</v>
      </c>
      <c r="B18" s="11" t="s">
        <v>549</v>
      </c>
      <c r="C18" s="12" t="s">
        <v>283</v>
      </c>
      <c r="D18" s="12">
        <v>1</v>
      </c>
      <c r="E18" s="452">
        <v>0</v>
      </c>
      <c r="F18" s="452"/>
      <c r="G18" s="346" t="str">
        <f>IF(F18="","",SUM(D18+E18-F18))</f>
        <v/>
      </c>
      <c r="H18" s="455"/>
    </row>
    <row r="19" spans="1:8" ht="28.5" x14ac:dyDescent="0.3">
      <c r="A19" s="347" t="s">
        <v>550</v>
      </c>
      <c r="B19" s="13" t="s">
        <v>551</v>
      </c>
      <c r="C19" s="14" t="s">
        <v>552</v>
      </c>
      <c r="D19" s="14">
        <v>1</v>
      </c>
      <c r="E19" s="453"/>
      <c r="F19" s="453"/>
      <c r="G19" s="339" t="str">
        <f>IF(F19="","",SUM(D19+E19-F19))</f>
        <v/>
      </c>
      <c r="H19" s="456"/>
    </row>
    <row r="20" spans="1:8" ht="15" x14ac:dyDescent="0.3">
      <c r="A20" s="347" t="s">
        <v>553</v>
      </c>
      <c r="B20" s="13" t="s">
        <v>554</v>
      </c>
      <c r="C20" s="14" t="s">
        <v>353</v>
      </c>
      <c r="D20" s="14">
        <v>1</v>
      </c>
      <c r="E20" s="453"/>
      <c r="F20" s="453"/>
      <c r="G20" s="339" t="str">
        <f t="shared" ref="G20:G23" si="0">IF(F20="","",SUM(D20+E20-F20))</f>
        <v/>
      </c>
      <c r="H20" s="456"/>
    </row>
    <row r="21" spans="1:8" ht="15" x14ac:dyDescent="0.3">
      <c r="A21" s="347" t="s">
        <v>555</v>
      </c>
      <c r="B21" s="13" t="s">
        <v>556</v>
      </c>
      <c r="C21" s="14" t="s">
        <v>552</v>
      </c>
      <c r="D21" s="14">
        <v>1</v>
      </c>
      <c r="E21" s="453"/>
      <c r="F21" s="453"/>
      <c r="G21" s="339" t="str">
        <f t="shared" si="0"/>
        <v/>
      </c>
      <c r="H21" s="456"/>
    </row>
    <row r="22" spans="1:8" ht="15" x14ac:dyDescent="0.3">
      <c r="A22" s="347" t="s">
        <v>557</v>
      </c>
      <c r="B22" s="13" t="s">
        <v>558</v>
      </c>
      <c r="C22" s="14" t="s">
        <v>559</v>
      </c>
      <c r="D22" s="14">
        <v>1</v>
      </c>
      <c r="E22" s="453"/>
      <c r="F22" s="453"/>
      <c r="G22" s="339" t="str">
        <f t="shared" si="0"/>
        <v/>
      </c>
      <c r="H22" s="456"/>
    </row>
    <row r="23" spans="1:8" ht="15" x14ac:dyDescent="0.3">
      <c r="A23" s="347" t="s">
        <v>560</v>
      </c>
      <c r="B23" s="13" t="s">
        <v>561</v>
      </c>
      <c r="C23" s="14" t="s">
        <v>223</v>
      </c>
      <c r="D23" s="14">
        <v>1</v>
      </c>
      <c r="E23" s="453"/>
      <c r="F23" s="453"/>
      <c r="G23" s="339" t="str">
        <f t="shared" si="0"/>
        <v/>
      </c>
      <c r="H23" s="457"/>
    </row>
    <row r="24" spans="1:8" ht="15" x14ac:dyDescent="0.3">
      <c r="A24" s="347"/>
      <c r="B24" s="13" t="s">
        <v>562</v>
      </c>
      <c r="C24" s="14"/>
      <c r="D24" s="14"/>
      <c r="E24" s="453"/>
      <c r="F24" s="453"/>
      <c r="G24" s="339"/>
      <c r="H24" s="457"/>
    </row>
    <row r="25" spans="1:8" ht="15" x14ac:dyDescent="0.3">
      <c r="A25" s="347"/>
      <c r="B25" s="13"/>
      <c r="C25" s="14"/>
      <c r="D25" s="14"/>
      <c r="E25" s="453"/>
      <c r="F25" s="453"/>
      <c r="G25" s="339"/>
      <c r="H25" s="457"/>
    </row>
    <row r="26" spans="1:8" ht="15" x14ac:dyDescent="0.3">
      <c r="A26" s="347"/>
      <c r="B26" s="13"/>
      <c r="C26" s="14"/>
      <c r="D26" s="14"/>
      <c r="E26" s="453"/>
      <c r="F26" s="453"/>
      <c r="G26" s="339"/>
      <c r="H26" s="457"/>
    </row>
    <row r="27" spans="1:8" ht="15" x14ac:dyDescent="0.3">
      <c r="A27" s="347"/>
      <c r="B27" s="13"/>
      <c r="C27" s="14"/>
      <c r="D27" s="14"/>
      <c r="E27" s="453"/>
      <c r="F27" s="453"/>
      <c r="G27" s="339"/>
      <c r="H27" s="457"/>
    </row>
    <row r="28" spans="1:8" ht="15" x14ac:dyDescent="0.3">
      <c r="A28" s="347"/>
      <c r="B28" s="13"/>
      <c r="C28" s="14"/>
      <c r="D28" s="14"/>
      <c r="E28" s="453"/>
      <c r="F28" s="453"/>
      <c r="G28" s="339"/>
      <c r="H28" s="457"/>
    </row>
    <row r="29" spans="1:8" ht="15" x14ac:dyDescent="0.3">
      <c r="A29" s="347"/>
      <c r="B29" s="13"/>
      <c r="C29" s="14"/>
      <c r="D29" s="14"/>
      <c r="E29" s="453"/>
      <c r="F29" s="453"/>
      <c r="G29" s="339"/>
      <c r="H29" s="457"/>
    </row>
    <row r="30" spans="1:8" ht="15" x14ac:dyDescent="0.3">
      <c r="A30" s="347"/>
      <c r="B30" s="13"/>
      <c r="C30" s="14"/>
      <c r="D30" s="14"/>
      <c r="E30" s="453"/>
      <c r="F30" s="453"/>
      <c r="G30" s="339"/>
      <c r="H30" s="457"/>
    </row>
    <row r="31" spans="1:8" ht="15" x14ac:dyDescent="0.3">
      <c r="A31" s="347"/>
      <c r="B31" s="13"/>
      <c r="C31" s="14"/>
      <c r="D31" s="14"/>
      <c r="E31" s="453"/>
      <c r="F31" s="453"/>
      <c r="G31" s="339"/>
      <c r="H31" s="457"/>
    </row>
    <row r="32" spans="1:8" ht="15" x14ac:dyDescent="0.3">
      <c r="A32" s="347"/>
      <c r="B32" s="13"/>
      <c r="C32" s="14"/>
      <c r="D32" s="14"/>
      <c r="E32" s="453"/>
      <c r="F32" s="453"/>
      <c r="G32" s="339"/>
      <c r="H32" s="457"/>
    </row>
    <row r="33" spans="1:8" ht="15" x14ac:dyDescent="0.3">
      <c r="A33" s="347"/>
      <c r="B33" s="13"/>
      <c r="C33" s="14"/>
      <c r="D33" s="14"/>
      <c r="E33" s="453"/>
      <c r="F33" s="453"/>
      <c r="G33" s="339"/>
      <c r="H33" s="457"/>
    </row>
    <row r="34" spans="1:8" ht="15" x14ac:dyDescent="0.3">
      <c r="A34" s="347"/>
      <c r="B34" s="13"/>
      <c r="C34" s="14"/>
      <c r="D34" s="14"/>
      <c r="E34" s="453"/>
      <c r="F34" s="453"/>
      <c r="G34" s="339"/>
      <c r="H34" s="457"/>
    </row>
    <row r="35" spans="1:8" ht="15" x14ac:dyDescent="0.3">
      <c r="A35" s="15" t="s">
        <v>397</v>
      </c>
      <c r="B35" s="13" t="s">
        <v>396</v>
      </c>
      <c r="C35" s="14" t="s">
        <v>398</v>
      </c>
      <c r="D35" s="14">
        <v>1</v>
      </c>
      <c r="E35" s="453"/>
      <c r="F35" s="453"/>
      <c r="G35" s="339" t="str">
        <f t="shared" ref="G35:G36" si="1">IF(F35="","",SUM(D35-F35))</f>
        <v/>
      </c>
      <c r="H35" s="456"/>
    </row>
    <row r="36" spans="1:8" ht="15.75" thickBot="1" x14ac:dyDescent="0.35">
      <c r="A36" s="16" t="s">
        <v>397</v>
      </c>
      <c r="B36" s="17" t="s">
        <v>399</v>
      </c>
      <c r="C36" s="18" t="s">
        <v>398</v>
      </c>
      <c r="D36" s="18">
        <v>1</v>
      </c>
      <c r="E36" s="454"/>
      <c r="F36" s="454"/>
      <c r="G36" s="340" t="str">
        <f t="shared" si="1"/>
        <v/>
      </c>
      <c r="H36" s="458"/>
    </row>
    <row r="37" spans="1:8" ht="18.75" customHeight="1" x14ac:dyDescent="0.3">
      <c r="A37" s="873" t="s">
        <v>563</v>
      </c>
      <c r="B37" s="874"/>
      <c r="C37" s="875"/>
      <c r="D37" s="875"/>
      <c r="E37" s="875"/>
      <c r="F37" s="875"/>
      <c r="G37" s="875"/>
      <c r="H37" s="876"/>
    </row>
    <row r="38" spans="1:8" ht="15" x14ac:dyDescent="0.3">
      <c r="A38" s="861"/>
      <c r="B38" s="862"/>
      <c r="C38" s="862"/>
      <c r="D38" s="862"/>
      <c r="E38" s="862"/>
      <c r="F38" s="862"/>
      <c r="G38" s="862"/>
      <c r="H38" s="863"/>
    </row>
    <row r="39" spans="1:8" x14ac:dyDescent="0.3">
      <c r="A39" s="864"/>
      <c r="B39" s="865"/>
      <c r="C39" s="865"/>
      <c r="D39" s="865"/>
      <c r="E39" s="865"/>
      <c r="F39" s="865"/>
      <c r="G39" s="865"/>
      <c r="H39" s="866"/>
    </row>
    <row r="40" spans="1:8" ht="15" thickBot="1" x14ac:dyDescent="0.35">
      <c r="A40" s="459"/>
      <c r="B40" s="460"/>
      <c r="C40" s="460"/>
      <c r="D40" s="460"/>
      <c r="E40" s="460"/>
      <c r="F40" s="460"/>
      <c r="G40" s="460"/>
      <c r="H40" s="461"/>
    </row>
    <row r="41" spans="1:8" x14ac:dyDescent="0.3">
      <c r="A41" s="6"/>
      <c r="C41" s="6"/>
      <c r="D41" s="6"/>
      <c r="E41" s="6"/>
      <c r="F41" s="6"/>
      <c r="G41" s="6"/>
      <c r="H41" s="6"/>
    </row>
  </sheetData>
  <sheetProtection formatRows="0"/>
  <mergeCells count="10">
    <mergeCell ref="B1:G1"/>
    <mergeCell ref="A38:H38"/>
    <mergeCell ref="A39:H39"/>
    <mergeCell ref="F5:H5"/>
    <mergeCell ref="F3:H3"/>
    <mergeCell ref="A7:H7"/>
    <mergeCell ref="C14:E14"/>
    <mergeCell ref="C15:E15"/>
    <mergeCell ref="A37:B37"/>
    <mergeCell ref="C37:H37"/>
  </mergeCells>
  <pageMargins left="0.23622047244094491" right="0.15748031496062992" top="0.23622047244094491" bottom="0.39370078740157483" header="0.15748031496062992" footer="0.15748031496062992"/>
  <pageSetup paperSize="9" scale="63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0" tint="-4.9989318521683403E-2"/>
    <pageSetUpPr fitToPage="1"/>
  </sheetPr>
  <dimension ref="A1:J40"/>
  <sheetViews>
    <sheetView zoomScale="82" zoomScaleNormal="82" zoomScaleSheetLayoutView="100" workbookViewId="0">
      <selection activeCell="B45" sqref="B45"/>
    </sheetView>
  </sheetViews>
  <sheetFormatPr defaultColWidth="8.796875" defaultRowHeight="12.75" x14ac:dyDescent="0.3"/>
  <cols>
    <col min="1" max="1" width="16.796875" style="362" customWidth="1"/>
    <col min="2" max="2" width="58.59765625" style="362" customWidth="1"/>
    <col min="3" max="7" width="8.796875" style="362"/>
    <col min="8" max="8" width="16.796875" style="362" customWidth="1"/>
    <col min="9" max="16384" width="8.796875" style="362"/>
  </cols>
  <sheetData>
    <row r="1" spans="1:10" s="293" customFormat="1" ht="89.25" customHeight="1" thickBot="1" x14ac:dyDescent="0.35">
      <c r="A1" s="348"/>
      <c r="B1" s="883" t="str">
        <f>'HC EWA Request'!B1</f>
        <v>SAFETY, HEALTH, ENVIRONMENT AND QUALITY MANAGEMENT SYSTEM
6.6.29 EWA FOR HOLD CLEANING
REPORTING FORMS MANUAL</v>
      </c>
      <c r="C1" s="884"/>
      <c r="D1" s="884"/>
      <c r="E1" s="884"/>
      <c r="F1" s="884"/>
      <c r="G1" s="885"/>
      <c r="H1" s="382" t="str">
        <f>'HC EWA Request'!N1</f>
        <v>Form : 6.06.29
Date : 12-Aug-2025
Rev : 10.4
App By : DPA</v>
      </c>
    </row>
    <row r="2" spans="1:10" s="293" customFormat="1" x14ac:dyDescent="0.3">
      <c r="A2" s="287"/>
      <c r="B2" s="287"/>
      <c r="C2" s="287"/>
      <c r="D2" s="287"/>
      <c r="E2" s="287"/>
      <c r="F2" s="287"/>
      <c r="G2" s="291"/>
      <c r="H2" s="287"/>
      <c r="I2" s="291"/>
    </row>
    <row r="3" spans="1:10" s="293" customFormat="1" x14ac:dyDescent="0.3">
      <c r="A3" s="349" t="s">
        <v>116</v>
      </c>
      <c r="B3" s="462"/>
      <c r="C3" s="287"/>
      <c r="D3" s="287"/>
      <c r="E3" s="294" t="s">
        <v>115</v>
      </c>
      <c r="F3" s="860"/>
      <c r="G3" s="860"/>
      <c r="H3" s="860"/>
      <c r="I3" s="291"/>
    </row>
    <row r="4" spans="1:10" s="293" customFormat="1" x14ac:dyDescent="0.3">
      <c r="A4" s="290"/>
      <c r="B4" s="287"/>
      <c r="C4" s="287"/>
      <c r="D4" s="287"/>
      <c r="E4" s="291"/>
      <c r="F4" s="287"/>
      <c r="I4" s="291"/>
    </row>
    <row r="5" spans="1:10" s="293" customFormat="1" x14ac:dyDescent="0.3">
      <c r="A5" s="349" t="s">
        <v>113</v>
      </c>
      <c r="B5" s="397">
        <f>'HC EWA Request'!C3</f>
        <v>0</v>
      </c>
      <c r="C5" s="287"/>
      <c r="D5" s="287"/>
      <c r="E5" s="294" t="s">
        <v>402</v>
      </c>
      <c r="F5" s="860"/>
      <c r="G5" s="860"/>
      <c r="H5" s="860"/>
      <c r="I5" s="287"/>
      <c r="J5" s="287"/>
    </row>
    <row r="6" spans="1:10" s="293" customFormat="1" x14ac:dyDescent="0.3">
      <c r="A6" s="287"/>
      <c r="B6" s="287"/>
      <c r="C6" s="287"/>
      <c r="D6" s="287"/>
      <c r="E6" s="287"/>
      <c r="F6" s="292"/>
      <c r="G6" s="291"/>
      <c r="I6" s="291"/>
    </row>
    <row r="7" spans="1:10" s="293" customFormat="1" ht="15" customHeight="1" x14ac:dyDescent="0.3">
      <c r="A7" s="832" t="s">
        <v>564</v>
      </c>
      <c r="B7" s="832"/>
      <c r="C7" s="832"/>
      <c r="D7" s="832"/>
      <c r="E7" s="832"/>
      <c r="F7" s="832"/>
      <c r="G7" s="832"/>
      <c r="H7" s="832"/>
      <c r="I7" s="350"/>
      <c r="J7" s="350"/>
    </row>
    <row r="8" spans="1:10" ht="13.5" thickBot="1" x14ac:dyDescent="0.35">
      <c r="A8" s="377"/>
      <c r="C8" s="351"/>
      <c r="D8" s="351"/>
      <c r="E8" s="351"/>
      <c r="F8" s="378"/>
      <c r="G8" s="352"/>
      <c r="H8" s="352"/>
    </row>
    <row r="9" spans="1:10" ht="13.5" thickBot="1" x14ac:dyDescent="0.35">
      <c r="A9" s="377"/>
      <c r="C9" s="353" t="s">
        <v>540</v>
      </c>
      <c r="D9" s="354" t="s">
        <v>541</v>
      </c>
      <c r="E9" s="355" t="s">
        <v>542</v>
      </c>
      <c r="F9" s="378"/>
      <c r="G9" s="352"/>
      <c r="H9" s="352"/>
    </row>
    <row r="10" spans="1:10" ht="13.5" thickTop="1" x14ac:dyDescent="0.3">
      <c r="A10" s="377"/>
      <c r="B10" s="356" t="s">
        <v>543</v>
      </c>
      <c r="C10" s="463"/>
      <c r="D10" s="463"/>
      <c r="E10" s="464"/>
      <c r="F10" s="378"/>
      <c r="G10" s="352"/>
      <c r="H10" s="352"/>
    </row>
    <row r="11" spans="1:10" x14ac:dyDescent="0.3">
      <c r="A11" s="377"/>
      <c r="B11" s="357"/>
      <c r="C11" s="465"/>
      <c r="D11" s="465"/>
      <c r="E11" s="466"/>
      <c r="F11" s="378"/>
      <c r="G11" s="352"/>
      <c r="H11" s="352"/>
    </row>
    <row r="12" spans="1:10" x14ac:dyDescent="0.3">
      <c r="A12" s="377"/>
      <c r="B12" s="358" t="s">
        <v>544</v>
      </c>
      <c r="C12" s="465"/>
      <c r="D12" s="465"/>
      <c r="E12" s="466"/>
      <c r="F12" s="378"/>
      <c r="G12" s="352"/>
      <c r="H12" s="352"/>
    </row>
    <row r="13" spans="1:10" x14ac:dyDescent="0.3">
      <c r="A13" s="377"/>
      <c r="B13" s="357"/>
      <c r="C13" s="465"/>
      <c r="D13" s="465"/>
      <c r="E13" s="466"/>
      <c r="F13" s="378"/>
      <c r="G13" s="352"/>
      <c r="H13" s="352"/>
    </row>
    <row r="14" spans="1:10" x14ac:dyDescent="0.3">
      <c r="A14" s="377"/>
      <c r="B14" s="359" t="s">
        <v>545</v>
      </c>
      <c r="C14" s="886"/>
      <c r="D14" s="887"/>
      <c r="E14" s="888"/>
      <c r="F14" s="378"/>
      <c r="G14" s="352"/>
      <c r="H14" s="352"/>
    </row>
    <row r="15" spans="1:10" ht="13.5" thickBot="1" x14ac:dyDescent="0.35">
      <c r="A15" s="379"/>
      <c r="B15" s="360"/>
      <c r="C15" s="889"/>
      <c r="D15" s="890"/>
      <c r="E15" s="891"/>
      <c r="F15" s="378"/>
      <c r="G15" s="352"/>
      <c r="H15" s="352"/>
    </row>
    <row r="16" spans="1:10" ht="14.25" thickTop="1" thickBot="1" x14ac:dyDescent="0.35">
      <c r="A16" s="379"/>
      <c r="B16" s="361"/>
      <c r="C16" s="351"/>
      <c r="D16" s="351"/>
      <c r="E16" s="351"/>
      <c r="F16" s="378"/>
      <c r="G16" s="352"/>
      <c r="H16" s="352"/>
    </row>
    <row r="17" spans="1:8" ht="23.25" thickBot="1" x14ac:dyDescent="0.35">
      <c r="A17" s="380" t="s">
        <v>546</v>
      </c>
      <c r="B17" s="381" t="s">
        <v>406</v>
      </c>
      <c r="C17" s="373" t="s">
        <v>547</v>
      </c>
      <c r="D17" s="535" t="s">
        <v>466</v>
      </c>
      <c r="E17" s="373" t="s">
        <v>468</v>
      </c>
      <c r="F17" s="373" t="s">
        <v>469</v>
      </c>
      <c r="G17" s="373" t="s">
        <v>470</v>
      </c>
      <c r="H17" s="373" t="s">
        <v>471</v>
      </c>
    </row>
    <row r="18" spans="1:8" ht="25.15" customHeight="1" x14ac:dyDescent="0.3">
      <c r="A18" s="372" t="s">
        <v>565</v>
      </c>
      <c r="B18" s="371" t="s">
        <v>566</v>
      </c>
      <c r="C18" s="372" t="s">
        <v>353</v>
      </c>
      <c r="D18" s="372">
        <v>4</v>
      </c>
      <c r="E18" s="467"/>
      <c r="F18" s="467"/>
      <c r="G18" s="374" t="str">
        <f>IF(F18="","",SUM(D18+E18-F18))</f>
        <v/>
      </c>
      <c r="H18" s="470"/>
    </row>
    <row r="19" spans="1:8" ht="25.15" customHeight="1" x14ac:dyDescent="0.3">
      <c r="A19" s="366" t="s">
        <v>567</v>
      </c>
      <c r="B19" s="365" t="s">
        <v>568</v>
      </c>
      <c r="C19" s="366" t="s">
        <v>353</v>
      </c>
      <c r="D19" s="366">
        <v>8</v>
      </c>
      <c r="E19" s="468"/>
      <c r="F19" s="468"/>
      <c r="G19" s="375" t="str">
        <f>IF(F19="","",SUM(D19+E19-F19))</f>
        <v/>
      </c>
      <c r="H19" s="471"/>
    </row>
    <row r="20" spans="1:8" ht="25.15" customHeight="1" x14ac:dyDescent="0.3">
      <c r="A20" s="366" t="s">
        <v>569</v>
      </c>
      <c r="B20" s="365" t="s">
        <v>570</v>
      </c>
      <c r="C20" s="366" t="s">
        <v>353</v>
      </c>
      <c r="D20" s="366">
        <v>8</v>
      </c>
      <c r="E20" s="468"/>
      <c r="F20" s="468"/>
      <c r="G20" s="375" t="str">
        <f t="shared" ref="G20:G34" si="0">IF(F20="","",SUM(D20+E20-F20))</f>
        <v/>
      </c>
      <c r="H20" s="471"/>
    </row>
    <row r="21" spans="1:8" ht="25.15" customHeight="1" x14ac:dyDescent="0.3">
      <c r="A21" s="366" t="s">
        <v>571</v>
      </c>
      <c r="B21" s="365" t="s">
        <v>572</v>
      </c>
      <c r="C21" s="366" t="s">
        <v>353</v>
      </c>
      <c r="D21" s="366">
        <v>6</v>
      </c>
      <c r="E21" s="468"/>
      <c r="F21" s="468"/>
      <c r="G21" s="375" t="str">
        <f t="shared" si="0"/>
        <v/>
      </c>
      <c r="H21" s="471"/>
    </row>
    <row r="22" spans="1:8" ht="25.15" customHeight="1" x14ac:dyDescent="0.3">
      <c r="A22" s="366" t="s">
        <v>573</v>
      </c>
      <c r="B22" s="365" t="s">
        <v>574</v>
      </c>
      <c r="C22" s="366" t="s">
        <v>353</v>
      </c>
      <c r="D22" s="366">
        <v>6</v>
      </c>
      <c r="E22" s="468"/>
      <c r="F22" s="468"/>
      <c r="G22" s="375" t="str">
        <f t="shared" si="0"/>
        <v/>
      </c>
      <c r="H22" s="471"/>
    </row>
    <row r="23" spans="1:8" ht="25.15" customHeight="1" x14ac:dyDescent="0.3">
      <c r="A23" s="366" t="s">
        <v>575</v>
      </c>
      <c r="B23" s="365" t="s">
        <v>576</v>
      </c>
      <c r="C23" s="366" t="s">
        <v>353</v>
      </c>
      <c r="D23" s="366">
        <v>4</v>
      </c>
      <c r="E23" s="468"/>
      <c r="F23" s="468"/>
      <c r="G23" s="375" t="str">
        <f t="shared" si="0"/>
        <v/>
      </c>
      <c r="H23" s="471"/>
    </row>
    <row r="24" spans="1:8" ht="25.15" customHeight="1" x14ac:dyDescent="0.3">
      <c r="A24" s="366" t="s">
        <v>577</v>
      </c>
      <c r="B24" s="365" t="s">
        <v>578</v>
      </c>
      <c r="C24" s="366" t="s">
        <v>353</v>
      </c>
      <c r="D24" s="366">
        <v>4</v>
      </c>
      <c r="E24" s="468"/>
      <c r="F24" s="468"/>
      <c r="G24" s="375" t="str">
        <f t="shared" si="0"/>
        <v/>
      </c>
      <c r="H24" s="471" t="s">
        <v>579</v>
      </c>
    </row>
    <row r="25" spans="1:8" ht="25.15" customHeight="1" x14ac:dyDescent="0.3">
      <c r="A25" s="366" t="s">
        <v>580</v>
      </c>
      <c r="B25" s="365" t="s">
        <v>581</v>
      </c>
      <c r="C25" s="366" t="s">
        <v>353</v>
      </c>
      <c r="D25" s="366">
        <v>4</v>
      </c>
      <c r="E25" s="468"/>
      <c r="F25" s="468"/>
      <c r="G25" s="375" t="str">
        <f t="shared" si="0"/>
        <v/>
      </c>
      <c r="H25" s="471"/>
    </row>
    <row r="26" spans="1:8" ht="25.15" customHeight="1" x14ac:dyDescent="0.3">
      <c r="A26" s="366" t="s">
        <v>582</v>
      </c>
      <c r="B26" s="365" t="s">
        <v>583</v>
      </c>
      <c r="C26" s="366" t="s">
        <v>365</v>
      </c>
      <c r="D26" s="366">
        <v>4</v>
      </c>
      <c r="E26" s="468"/>
      <c r="F26" s="468"/>
      <c r="G26" s="375" t="str">
        <f t="shared" si="0"/>
        <v/>
      </c>
      <c r="H26" s="471"/>
    </row>
    <row r="27" spans="1:8" ht="25.15" customHeight="1" x14ac:dyDescent="0.3">
      <c r="A27" s="585"/>
      <c r="B27" s="586"/>
      <c r="C27" s="468"/>
      <c r="D27" s="468"/>
      <c r="E27" s="468"/>
      <c r="F27" s="468"/>
      <c r="G27" s="375" t="str">
        <f t="shared" si="0"/>
        <v/>
      </c>
      <c r="H27" s="471"/>
    </row>
    <row r="28" spans="1:8" ht="25.15" customHeight="1" x14ac:dyDescent="0.3">
      <c r="A28" s="585"/>
      <c r="B28" s="586"/>
      <c r="C28" s="468"/>
      <c r="D28" s="468"/>
      <c r="E28" s="468"/>
      <c r="F28" s="468"/>
      <c r="G28" s="375" t="str">
        <f t="shared" si="0"/>
        <v/>
      </c>
      <c r="H28" s="471"/>
    </row>
    <row r="29" spans="1:8" ht="25.15" customHeight="1" x14ac:dyDescent="0.3">
      <c r="A29" s="585"/>
      <c r="B29" s="586"/>
      <c r="C29" s="468"/>
      <c r="D29" s="468"/>
      <c r="E29" s="468"/>
      <c r="F29" s="468"/>
      <c r="G29" s="375" t="str">
        <f t="shared" si="0"/>
        <v/>
      </c>
      <c r="H29" s="471"/>
    </row>
    <row r="30" spans="1:8" ht="25.15" customHeight="1" x14ac:dyDescent="0.3">
      <c r="A30" s="585"/>
      <c r="B30" s="586"/>
      <c r="C30" s="468"/>
      <c r="D30" s="468"/>
      <c r="E30" s="468"/>
      <c r="F30" s="468"/>
      <c r="G30" s="375" t="str">
        <f t="shared" si="0"/>
        <v/>
      </c>
      <c r="H30" s="471"/>
    </row>
    <row r="31" spans="1:8" ht="25.15" customHeight="1" x14ac:dyDescent="0.3">
      <c r="A31" s="585"/>
      <c r="B31" s="586"/>
      <c r="C31" s="468"/>
      <c r="D31" s="468"/>
      <c r="E31" s="468"/>
      <c r="F31" s="468"/>
      <c r="G31" s="375" t="str">
        <f t="shared" si="0"/>
        <v/>
      </c>
      <c r="H31" s="471"/>
    </row>
    <row r="32" spans="1:8" ht="25.15" customHeight="1" x14ac:dyDescent="0.3">
      <c r="A32" s="585"/>
      <c r="B32" s="586"/>
      <c r="C32" s="468"/>
      <c r="D32" s="468"/>
      <c r="E32" s="468"/>
      <c r="F32" s="468"/>
      <c r="G32" s="375" t="str">
        <f t="shared" si="0"/>
        <v/>
      </c>
      <c r="H32" s="471"/>
    </row>
    <row r="33" spans="1:8" ht="25.15" customHeight="1" x14ac:dyDescent="0.3">
      <c r="A33" s="585"/>
      <c r="B33" s="586"/>
      <c r="C33" s="468"/>
      <c r="D33" s="468"/>
      <c r="E33" s="468"/>
      <c r="F33" s="468"/>
      <c r="G33" s="375" t="str">
        <f>IF(F33="","",SUM(D33+E33-F33))</f>
        <v/>
      </c>
      <c r="H33" s="471"/>
    </row>
    <row r="34" spans="1:8" ht="25.15" customHeight="1" x14ac:dyDescent="0.3">
      <c r="A34" s="585"/>
      <c r="B34" s="586"/>
      <c r="C34" s="468"/>
      <c r="D34" s="468"/>
      <c r="E34" s="468"/>
      <c r="F34" s="468"/>
      <c r="G34" s="375" t="str">
        <f t="shared" si="0"/>
        <v/>
      </c>
      <c r="H34" s="471"/>
    </row>
    <row r="35" spans="1:8" ht="25.15" customHeight="1" x14ac:dyDescent="0.3">
      <c r="A35" s="367" t="s">
        <v>397</v>
      </c>
      <c r="B35" s="365" t="s">
        <v>396</v>
      </c>
      <c r="C35" s="366" t="s">
        <v>398</v>
      </c>
      <c r="D35" s="366">
        <v>1</v>
      </c>
      <c r="E35" s="468"/>
      <c r="F35" s="468"/>
      <c r="G35" s="375" t="str">
        <f>IF(F35="","",SUM(D35-F35))</f>
        <v/>
      </c>
      <c r="H35" s="471"/>
    </row>
    <row r="36" spans="1:8" ht="25.15" customHeight="1" thickBot="1" x14ac:dyDescent="0.35">
      <c r="A36" s="368" t="s">
        <v>397</v>
      </c>
      <c r="B36" s="369" t="s">
        <v>399</v>
      </c>
      <c r="C36" s="370" t="s">
        <v>398</v>
      </c>
      <c r="D36" s="370">
        <v>1</v>
      </c>
      <c r="E36" s="469"/>
      <c r="F36" s="469"/>
      <c r="G36" s="376" t="str">
        <f t="shared" ref="G36" si="1">IF(F36="","",SUM(D36-F36))</f>
        <v/>
      </c>
      <c r="H36" s="472"/>
    </row>
    <row r="37" spans="1:8" ht="21" customHeight="1" x14ac:dyDescent="0.3">
      <c r="A37" s="892" t="s">
        <v>563</v>
      </c>
      <c r="B37" s="893"/>
      <c r="C37" s="894"/>
      <c r="D37" s="894"/>
      <c r="E37" s="894"/>
      <c r="F37" s="894"/>
      <c r="G37" s="894"/>
      <c r="H37" s="895"/>
    </row>
    <row r="38" spans="1:8" ht="21" customHeight="1" x14ac:dyDescent="0.3">
      <c r="A38" s="877"/>
      <c r="B38" s="878"/>
      <c r="C38" s="878"/>
      <c r="D38" s="878"/>
      <c r="E38" s="878"/>
      <c r="F38" s="878"/>
      <c r="G38" s="878"/>
      <c r="H38" s="879"/>
    </row>
    <row r="39" spans="1:8" ht="21" customHeight="1" x14ac:dyDescent="0.3">
      <c r="A39" s="880"/>
      <c r="B39" s="881"/>
      <c r="C39" s="881"/>
      <c r="D39" s="881"/>
      <c r="E39" s="881"/>
      <c r="F39" s="881"/>
      <c r="G39" s="881"/>
      <c r="H39" s="882"/>
    </row>
    <row r="40" spans="1:8" x14ac:dyDescent="0.3">
      <c r="A40" s="351"/>
      <c r="C40" s="351"/>
      <c r="D40" s="351"/>
      <c r="E40" s="351"/>
      <c r="F40" s="351"/>
      <c r="G40" s="351"/>
      <c r="H40" s="351"/>
    </row>
  </sheetData>
  <sheetProtection formatCells="0"/>
  <mergeCells count="10">
    <mergeCell ref="A38:H38"/>
    <mergeCell ref="A39:H39"/>
    <mergeCell ref="B1:G1"/>
    <mergeCell ref="F3:H3"/>
    <mergeCell ref="F5:H5"/>
    <mergeCell ref="A7:H7"/>
    <mergeCell ref="C14:E14"/>
    <mergeCell ref="C15:E15"/>
    <mergeCell ref="A37:B37"/>
    <mergeCell ref="C37:H37"/>
  </mergeCells>
  <pageMargins left="0.23622047244094491" right="0.15748031496062992" top="0.23622047244094491" bottom="0.39370078740157483" header="0.15748031496062992" footer="0.15748031496062992"/>
  <pageSetup paperSize="9" scale="59" fitToHeight="0" orientation="portrait" r:id="rId1"/>
  <headerFooter>
    <oddFooter>&amp;L&amp;"Arial,Regular"&amp;9Page &amp;P of &amp;N&amp;C&amp;G&amp;R&amp;"Arial,Regular"&amp;9&amp;F
&amp;A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88E483-8A34-4D3C-85CF-1CC24F3583FB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2.xml><?xml version="1.0" encoding="utf-8"?>
<ds:datastoreItem xmlns:ds="http://schemas.openxmlformats.org/officeDocument/2006/customXml" ds:itemID="{0227521C-B0A2-4DF9-8423-39A7A261F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BBCBF5-8EE5-4579-9CE7-9D491770FB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HC EWA Request</vt:lpstr>
      <vt:lpstr>Chemical - Equipment</vt:lpstr>
      <vt:lpstr>Pumps</vt:lpstr>
      <vt:lpstr>DENJET CE40-1050</vt:lpstr>
      <vt:lpstr>DENJET CE40-800</vt:lpstr>
      <vt:lpstr>DENJET Hotbox 500 Bar</vt:lpstr>
      <vt:lpstr>NAVIJET 500</vt:lpstr>
      <vt:lpstr>Rustibus 1200</vt:lpstr>
      <vt:lpstr>Dasic - Jetstream D3000</vt:lpstr>
      <vt:lpstr>Dasic - Junior Bronze</vt:lpstr>
      <vt:lpstr>'Chemical - Equipment'!Print_Area</vt:lpstr>
      <vt:lpstr>'DENJET CE40-1050'!Print_Area</vt:lpstr>
      <vt:lpstr>'HC EWA Request'!Print_Area</vt:lpstr>
      <vt:lpstr>'NAVIJET 500'!Print_Titles</vt:lpstr>
      <vt:lpstr>Pumps!Print_Titles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EWA for Hold Cleaning</dc:title>
  <dc:subject/>
  <dc:creator>Kerry Everett - GSH DBN</dc:creator>
  <cp:keywords/>
  <dc:description/>
  <cp:lastModifiedBy>Felicia Hong</cp:lastModifiedBy>
  <cp:revision/>
  <cp:lastPrinted>2024-09-16T07:29:32Z</cp:lastPrinted>
  <dcterms:created xsi:type="dcterms:W3CDTF">2014-03-07T12:58:16Z</dcterms:created>
  <dcterms:modified xsi:type="dcterms:W3CDTF">2025-08-12T06:51:38Z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MediaServiceImageTags">
    <vt:lpwstr/>
  </property>
</Properties>
</file>